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0" windowWidth="15195" windowHeight="7845" tabRatio="911" firstSheet="3" activeTab="6"/>
  </bookViews>
  <sheets>
    <sheet name="SEGUIMIENTO Y ANALISIS EXT01" sheetId="1" r:id="rId1"/>
    <sheet name="SEGUIMIENTO Y ANALISIS EXT02" sheetId="2" r:id="rId2"/>
    <sheet name="SEGUIMIENTO Y ANALISIS EXT03" sheetId="3" r:id="rId3"/>
    <sheet name="SEGUIMIENTO Y ANALISIS EXT04" sheetId="4" r:id="rId4"/>
    <sheet name="SEGUIMIENTO Y ANALISIS EXT05" sheetId="5" r:id="rId5"/>
    <sheet name="SEGUIMIENTO Y ANALISIS EXT06" sheetId="6" r:id="rId6"/>
    <sheet name="SEGUIMIENTO Y ANALISIS EXT07" sheetId="7" r:id="rId7"/>
  </sheets>
  <definedNames>
    <definedName name="_xlnm.Print_Area" localSheetId="0">'SEGUIMIENTO Y ANALISIS EXT01'!$A$1:$I$42</definedName>
    <definedName name="_xlnm.Print_Area" localSheetId="1">'SEGUIMIENTO Y ANALISIS EXT02'!$A$1:$I$42</definedName>
    <definedName name="_xlnm.Print_Area" localSheetId="2">'SEGUIMIENTO Y ANALISIS EXT03'!$A$1:$I$42</definedName>
    <definedName name="_xlnm.Print_Area" localSheetId="3">'SEGUIMIENTO Y ANALISIS EXT04'!$A$1:$I$42</definedName>
    <definedName name="_xlnm.Print_Area" localSheetId="4">'SEGUIMIENTO Y ANALISIS EXT05'!$A$1:$I$42</definedName>
    <definedName name="_xlnm.Print_Area" localSheetId="5">'SEGUIMIENTO Y ANALISIS EXT06'!$A$1:$I$42</definedName>
    <definedName name="_xlnm.Print_Area" localSheetId="6">'SEGUIMIENTO Y ANALISIS EXT07'!$A$1:$I$42</definedName>
    <definedName name="Cuartp_indicador" localSheetId="1">#REF!</definedName>
    <definedName name="Cuartp_indicador" localSheetId="2">#REF!</definedName>
    <definedName name="Cuartp_indicador" localSheetId="3">#REF!</definedName>
    <definedName name="Cuartp_indicador" localSheetId="4">#REF!</definedName>
    <definedName name="Cuartp_indicador" localSheetId="5">#REF!</definedName>
    <definedName name="Cuartp_indicador" localSheetId="6">#REF!</definedName>
    <definedName name="Cuartp_indicador">#REF!</definedName>
    <definedName name="Decimo_indicador" localSheetId="1">#REF!</definedName>
    <definedName name="Decimo_indicador" localSheetId="2">#REF!</definedName>
    <definedName name="Decimo_indicador" localSheetId="3">#REF!</definedName>
    <definedName name="Decimo_indicador" localSheetId="4">#REF!</definedName>
    <definedName name="Decimo_indicador" localSheetId="5">#REF!</definedName>
    <definedName name="Decimo_indicador" localSheetId="6">#REF!</definedName>
    <definedName name="Decimo_indicador">#REF!</definedName>
    <definedName name="MILIMI" localSheetId="6">#REF!</definedName>
    <definedName name="MILIMI">#REF!</definedName>
    <definedName name="MIMI" localSheetId="3">#REF!</definedName>
    <definedName name="MIMI" localSheetId="4">#REF!</definedName>
    <definedName name="MIMI" localSheetId="5">#REF!</definedName>
    <definedName name="MIMI" localSheetId="6">#REF!</definedName>
    <definedName name="MIMI">#REF!</definedName>
    <definedName name="MIMO" localSheetId="5">#REF!</definedName>
    <definedName name="MIMO" localSheetId="6">#REF!</definedName>
    <definedName name="MIMO">#REF!</definedName>
    <definedName name="Noveno_indicador" localSheetId="1">#REF!</definedName>
    <definedName name="Noveno_indicador" localSheetId="2">#REF!</definedName>
    <definedName name="Noveno_indicador" localSheetId="3">#REF!</definedName>
    <definedName name="Noveno_indicador" localSheetId="4">#REF!</definedName>
    <definedName name="Noveno_indicador" localSheetId="5">#REF!</definedName>
    <definedName name="Noveno_indicador" localSheetId="6">#REF!</definedName>
    <definedName name="Noveno_indicador">#REF!</definedName>
    <definedName name="Octavo_indicador" localSheetId="1">#REF!</definedName>
    <definedName name="Octavo_indicador" localSheetId="2">#REF!</definedName>
    <definedName name="Octavo_indicador" localSheetId="3">#REF!</definedName>
    <definedName name="Octavo_indicador" localSheetId="4">#REF!</definedName>
    <definedName name="Octavo_indicador" localSheetId="5">#REF!</definedName>
    <definedName name="Octavo_indicador" localSheetId="6">#REF!</definedName>
    <definedName name="Octavo_indicador">#REF!</definedName>
    <definedName name="Primer_indicador">#REF!</definedName>
    <definedName name="Quinto_indicador" localSheetId="1">#REF!</definedName>
    <definedName name="Quinto_indicador" localSheetId="2">#REF!</definedName>
    <definedName name="Quinto_indicador" localSheetId="3">#REF!</definedName>
    <definedName name="Quinto_indicador" localSheetId="4">#REF!</definedName>
    <definedName name="Quinto_indicador" localSheetId="5">#REF!</definedName>
    <definedName name="Quinto_indicador" localSheetId="6">#REF!</definedName>
    <definedName name="Quinto_indicador">#REF!</definedName>
    <definedName name="Satisfacción_del_cliente_interno_con_el_servicio_de_ropa">"Cuarto_indicador"</definedName>
    <definedName name="Segundo_indicador">#REF!</definedName>
    <definedName name="Septimo_indicador" localSheetId="1">#REF!</definedName>
    <definedName name="Septimo_indicador" localSheetId="2">#REF!</definedName>
    <definedName name="Septimo_indicador" localSheetId="3">#REF!</definedName>
    <definedName name="Septimo_indicador" localSheetId="4">#REF!</definedName>
    <definedName name="Septimo_indicador" localSheetId="5">#REF!</definedName>
    <definedName name="Septimo_indicador" localSheetId="6">#REF!</definedName>
    <definedName name="Septimo_indicador">#REF!</definedName>
    <definedName name="Sexto_indicador" localSheetId="1">#REF!</definedName>
    <definedName name="Sexto_indicador" localSheetId="2">#REF!</definedName>
    <definedName name="Sexto_indicador" localSheetId="3">#REF!</definedName>
    <definedName name="Sexto_indicador" localSheetId="4">#REF!</definedName>
    <definedName name="Sexto_indicador" localSheetId="5">#REF!</definedName>
    <definedName name="Sexto_indicador" localSheetId="6">#REF!</definedName>
    <definedName name="Sexto_indicador">#REF!</definedName>
    <definedName name="Tercer_indicador">#REF!</definedName>
  </definedNames>
  <calcPr fullCalcOnLoad="1"/>
</workbook>
</file>

<file path=xl/sharedStrings.xml><?xml version="1.0" encoding="utf-8"?>
<sst xmlns="http://schemas.openxmlformats.org/spreadsheetml/2006/main" count="238" uniqueCount="69">
  <si>
    <t>PROCESO</t>
  </si>
  <si>
    <t>NOMBRE DEL INDICADOR</t>
  </si>
  <si>
    <t>FORMULA</t>
  </si>
  <si>
    <t>OBJETIVO</t>
  </si>
  <si>
    <t>RESPONSABLE</t>
  </si>
  <si>
    <t>ACCIONES</t>
  </si>
  <si>
    <t>PERÍODO</t>
  </si>
  <si>
    <t>Versión: 01</t>
  </si>
  <si>
    <t>ANALISIS DE CAUSAS RELACIONADAS CON LA META DEL PERIODO</t>
  </si>
  <si>
    <t>Valor indicador</t>
  </si>
  <si>
    <t>Periodo</t>
  </si>
  <si>
    <t>LÍMITES DE CONTROL</t>
  </si>
  <si>
    <t xml:space="preserve">FRECUENCIA DE MEDICIÓN </t>
  </si>
  <si>
    <t>META FINAL</t>
  </si>
  <si>
    <t>Meta del periodo</t>
  </si>
  <si>
    <t>Código: EG-F02</t>
  </si>
  <si>
    <t>UNIVERSIDAD DEL MAGDALENA 
SISTEMA DE GESTIÓN INTEGRAL DE LA CALIDAD- "COGUI"
FORMATO PARA EL SEGUIMIENTO Y ANÁLISIS DE INDICADORES</t>
  </si>
  <si>
    <t>2009-I</t>
  </si>
  <si>
    <t>2009-II</t>
  </si>
  <si>
    <t>No. Diagnósticos y solicitudes Identificados en Atención a las Necesidades del Entorno.</t>
  </si>
  <si>
    <t>Extensión y Proyección Social</t>
  </si>
  <si>
    <t>(No. Diagnóstico  y solicitudes  Atendidos/ No. De Diagnósticos y solicitudes Identificados  por la vicerrectoria de extensión en Atención a las Necesidades del Entorno) * 100%</t>
  </si>
  <si>
    <t>Determinar el % de Diagnósticos atendidos de acuerdo a la Identificación de las Necesidades del Entorno.</t>
  </si>
  <si>
    <t>Mínimo: 60%        Máximo: 80%</t>
  </si>
  <si>
    <t>Coordinador de Extensión.</t>
  </si>
  <si>
    <t>Semestral</t>
  </si>
  <si>
    <t>No. De Exposiciones Artísticas, Etnoculturales y Lúdicas presentadas - Eventos de Extensión Cultural.</t>
  </si>
  <si>
    <t>(No. De Exposiciones Artísticas, Etnoculturales y Lúdicas y Eventos de Extensión Cultural realizados / No. Total de Exposiciones y Eventos Culturales proyectadas) * 100%</t>
  </si>
  <si>
    <t>Determinar el % de las Exposiciones Artísticas, Etnoculturales, y Eventos Culturales presentados en el Centro Cultural y Museo Etnográfico.</t>
  </si>
  <si>
    <t>Mínimo: 70%   Máximo: 90%</t>
  </si>
  <si>
    <t>Coordinador de Extensión Cultural / Coordinador Museo de Arte / Coordinador MEUM / Coordinador Museo Interactivo de la Ciencia y el Juego.</t>
  </si>
  <si>
    <t>Extensión y proyección Social</t>
  </si>
  <si>
    <t>No. De Eventos academicos economicos politicos y sociales en el semestre</t>
  </si>
  <si>
    <t>(No. De Eventos Realizados / No. De Eventos Proyectados en el Plan de Acción Vigente) * 100%</t>
  </si>
  <si>
    <t>Determinar el % de  Eventos realizados para determinar el logro de objetivos en relación con lo proyectado.</t>
  </si>
  <si>
    <t>Coordinador de Cátedra Abierta "RAFAEL CELEDÓN"</t>
  </si>
  <si>
    <t>(No. De jornadas de atención integral, desarrolladas en las Comunas y Municipios / Total de Brigadas proyectadas a desarrollar) * 100%</t>
  </si>
  <si>
    <t>Determinar el % de Jornadas de Atención Integral desarrolladas en las Comunas y Municipios.</t>
  </si>
  <si>
    <t>Mínimo: 60%   Máximo: 90%</t>
  </si>
  <si>
    <t>Semestral.</t>
  </si>
  <si>
    <t>Coordinador de Extensión Social / Coordinador del Proyecto Específico</t>
  </si>
  <si>
    <t xml:space="preserve">No. Jornada de atencion integral  </t>
  </si>
  <si>
    <t>No. De Proyectos de Extensión aprobados .</t>
  </si>
  <si>
    <t>(No. De Proyectos aprobados / No. De Proyectos presentados) * 100%</t>
  </si>
  <si>
    <t>Determinar el % del No. De Proyectos aprobados, en relación con los presentados.</t>
  </si>
  <si>
    <t>Mínimo: 60%   Máximo: 70%</t>
  </si>
  <si>
    <t>De acuerdo a la Duración del Proyecto.</t>
  </si>
  <si>
    <t>Coordinador de Extensión Asignado.</t>
  </si>
  <si>
    <t>No. De Programas de Educación Continuada ofertados.</t>
  </si>
  <si>
    <t>(No. De Programas de Educación Continuada  en desarrollo / No. Total de Programas de Educación Continuada  Ofrecidos) * 100%</t>
  </si>
  <si>
    <t>Determinar el % de Programas de Educación Continuada y Formación para el Trabajo, Formación Cultural en desarrollo, en relación con los ofertados.</t>
  </si>
  <si>
    <t>Mínimo: 60%   Máximo: 80%</t>
  </si>
  <si>
    <t>Coordinador de Extensión Cultural / Coordinador Museo de Arte / Coordinador MEUM / Coordinador Museo Interactivo de la Ciencia y el Juego / Coordinador de Escuela de Artes y Oficios/ Coordinador de Extensión Empresarial, Coordinadores de Programas Específicos..</t>
  </si>
  <si>
    <t>No. De Revistas en Circulación, Programas Radiales y Boletines de Información de la Vicerrectoría de Extensión.</t>
  </si>
  <si>
    <t>(No. De Revistas en Circulación, Programas Radiales y Boletines de Información de la Vicerrectoría de Extensión Publicados / No. De Revistas en Circulación, Programas Radiales y Boletines de Información de la Vicerrectoría de Extensión proyectadas) * 100%</t>
  </si>
  <si>
    <t xml:space="preserve">Determinar el No. de Revistas en Circulación, Programas Radiales y Boletines de Información de la Vicerrectoría de Extensión. </t>
  </si>
  <si>
    <t>Mínimo: 50%   Máximo: 70%</t>
  </si>
  <si>
    <t>De acuerdo a la Publicación: Semanal, Mensual, Semestral y Anual</t>
  </si>
  <si>
    <t>Coordinador de Extensión Cultural / Coordinador de Publicaciones</t>
  </si>
  <si>
    <t>2010-I</t>
  </si>
  <si>
    <t>2010-II</t>
  </si>
  <si>
    <t xml:space="preserve">2010-I    </t>
  </si>
  <si>
    <t>2011-I</t>
  </si>
  <si>
    <t>2011-II</t>
  </si>
  <si>
    <t xml:space="preserve">2011-I    </t>
  </si>
  <si>
    <t>2012-I</t>
  </si>
  <si>
    <t>2012-II</t>
  </si>
  <si>
    <t>2013-I</t>
  </si>
  <si>
    <t>2013-II</t>
  </si>
</sst>
</file>

<file path=xl/styles.xml><?xml version="1.0" encoding="utf-8"?>
<styleSheet xmlns="http://schemas.openxmlformats.org/spreadsheetml/2006/main">
  <numFmts count="5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* #,##0_-;\-* #,##0_-;_-* &quot;-&quot;_-;_-@_-"/>
    <numFmt numFmtId="200" formatCode="_-&quot;$&quot;* #,##0.00_-;\-&quot;$&quot;* #,##0.00_-;_-&quot;$&quot;* &quot;-&quot;??_-;_-@_-"/>
    <numFmt numFmtId="201" formatCode="_-* #,##0.00_-;\-* #,##0.00_-;_-* &quot;-&quot;??_-;_-@_-"/>
    <numFmt numFmtId="202" formatCode="0.0%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[$€-2]\ #,##0.00_);[Red]\([$€-2]\ #,##0.00\)"/>
    <numFmt numFmtId="207" formatCode="0.0"/>
  </numFmts>
  <fonts count="50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1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u val="single"/>
      <sz val="9"/>
      <name val="Arial"/>
      <family val="2"/>
    </font>
    <font>
      <b/>
      <sz val="12"/>
      <name val="Arial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7.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0" borderId="1">
      <alignment vertical="center" wrapText="1"/>
      <protection locked="0"/>
    </xf>
    <xf numFmtId="0" fontId="35" fillId="20" borderId="0" applyNumberFormat="0" applyBorder="0" applyAlignment="0" applyProtection="0"/>
    <xf numFmtId="0" fontId="36" fillId="21" borderId="2" applyNumberFormat="0" applyAlignment="0" applyProtection="0"/>
    <xf numFmtId="0" fontId="37" fillId="22" borderId="3" applyNumberFormat="0" applyAlignment="0" applyProtection="0"/>
    <xf numFmtId="0" fontId="38" fillId="0" borderId="4" applyNumberFormat="0" applyFill="0" applyAlignment="0" applyProtection="0"/>
    <xf numFmtId="0" fontId="0" fillId="0" borderId="0" applyNumberFormat="0" applyFont="0" applyFill="0" applyBorder="0" applyAlignment="0">
      <protection locked="0"/>
    </xf>
    <xf numFmtId="0" fontId="39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2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6" applyNumberFormat="0" applyFont="0" applyAlignment="0" applyProtection="0"/>
    <xf numFmtId="9" fontId="0" fillId="0" borderId="0" applyFont="0" applyFill="0" applyBorder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8">
      <alignment horizontal="center" vertical="center" wrapText="1"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0" fillId="0" borderId="10" applyNumberFormat="0" applyFill="0" applyAlignment="0" applyProtection="0"/>
    <xf numFmtId="0" fontId="49" fillId="0" borderId="11" applyNumberFormat="0" applyFill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Alignment="1">
      <alignment horizontal="center" vertical="center"/>
    </xf>
    <xf numFmtId="10" fontId="0" fillId="0" borderId="8" xfId="0" applyNumberFormat="1" applyFill="1" applyBorder="1" applyAlignment="1">
      <alignment horizontal="center"/>
    </xf>
    <xf numFmtId="9" fontId="0" fillId="0" borderId="8" xfId="53" applyNumberFormat="1" applyFont="1" applyBorder="1" applyAlignment="1">
      <alignment horizontal="center"/>
    </xf>
    <xf numFmtId="10" fontId="0" fillId="0" borderId="0" xfId="0" applyNumberFormat="1" applyBorder="1" applyAlignment="1">
      <alignment/>
    </xf>
    <xf numFmtId="0" fontId="0" fillId="0" borderId="0" xfId="0" applyAlignment="1">
      <alignment vertical="center"/>
    </xf>
    <xf numFmtId="0" fontId="6" fillId="0" borderId="12" xfId="61" applyFont="1" applyBorder="1" applyAlignment="1">
      <alignment vertical="center" wrapText="1"/>
      <protection/>
    </xf>
    <xf numFmtId="0" fontId="0" fillId="0" borderId="0" xfId="0" applyBorder="1" applyAlignment="1">
      <alignment horizontal="center"/>
    </xf>
    <xf numFmtId="0" fontId="6" fillId="0" borderId="0" xfId="61" applyFont="1" applyBorder="1" applyAlignment="1">
      <alignment horizontal="center" vertical="center" wrapText="1"/>
      <protection/>
    </xf>
    <xf numFmtId="0" fontId="6" fillId="0" borderId="0" xfId="61" applyFont="1" applyBorder="1" applyAlignment="1">
      <alignment vertical="center" wrapText="1"/>
      <protection/>
    </xf>
    <xf numFmtId="0" fontId="4" fillId="33" borderId="8" xfId="61" applyFont="1" applyFill="1" applyBorder="1">
      <alignment horizontal="center" vertical="center" wrapText="1"/>
      <protection/>
    </xf>
    <xf numFmtId="0" fontId="12" fillId="33" borderId="8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4" xfId="61" applyFont="1" applyFill="1" applyBorder="1" applyAlignment="1">
      <alignment horizontal="center" vertical="center" wrapText="1"/>
      <protection/>
    </xf>
    <xf numFmtId="0" fontId="12" fillId="33" borderId="8" xfId="61" applyFont="1" applyFill="1" applyBorder="1" applyAlignment="1">
      <alignment horizontal="center" vertical="center" wrapText="1"/>
      <protection/>
    </xf>
    <xf numFmtId="0" fontId="12" fillId="0" borderId="12" xfId="61" applyFont="1" applyBorder="1" applyAlignment="1">
      <alignment vertical="center" wrapText="1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8" xfId="33" applyFont="1" applyBorder="1" applyAlignment="1">
      <alignment horizontal="center" vertical="center" wrapText="1"/>
      <protection locked="0"/>
    </xf>
    <xf numFmtId="0" fontId="10" fillId="0" borderId="8" xfId="0" applyFont="1" applyBorder="1" applyAlignment="1">
      <alignment horizontal="center" vertical="center"/>
    </xf>
    <xf numFmtId="0" fontId="4" fillId="33" borderId="8" xfId="61" applyFont="1" applyFill="1" applyBorder="1" applyAlignment="1">
      <alignment horizontal="center" vertical="center" wrapText="1"/>
      <protection/>
    </xf>
    <xf numFmtId="0" fontId="9" fillId="0" borderId="8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6" fillId="0" borderId="24" xfId="61" applyFont="1" applyBorder="1" applyAlignment="1">
      <alignment horizontal="center" vertical="center" wrapText="1"/>
      <protection/>
    </xf>
    <xf numFmtId="0" fontId="6" fillId="0" borderId="25" xfId="61" applyFont="1" applyBorder="1" applyAlignment="1">
      <alignment horizontal="center" vertical="center" wrapText="1"/>
      <protection/>
    </xf>
    <xf numFmtId="0" fontId="6" fillId="0" borderId="26" xfId="61" applyFont="1" applyBorder="1" applyAlignment="1">
      <alignment horizontal="center" vertical="center" wrapText="1"/>
      <protection/>
    </xf>
    <xf numFmtId="0" fontId="6" fillId="0" borderId="27" xfId="61" applyFont="1" applyBorder="1" applyAlignment="1">
      <alignment horizontal="center" vertical="center" wrapText="1"/>
      <protection/>
    </xf>
    <xf numFmtId="0" fontId="6" fillId="0" borderId="28" xfId="61" applyFont="1" applyBorder="1" applyAlignment="1">
      <alignment horizontal="center" vertical="center" wrapText="1"/>
      <protection/>
    </xf>
    <xf numFmtId="0" fontId="6" fillId="0" borderId="29" xfId="61" applyFont="1" applyBorder="1" applyAlignment="1">
      <alignment horizontal="center" vertical="center" wrapText="1"/>
      <protection/>
    </xf>
    <xf numFmtId="9" fontId="1" fillId="0" borderId="15" xfId="0" applyNumberFormat="1" applyFont="1" applyBorder="1" applyAlignment="1">
      <alignment horizontal="center" vertical="center"/>
    </xf>
    <xf numFmtId="9" fontId="1" fillId="0" borderId="30" xfId="0" applyNumberFormat="1" applyFont="1" applyBorder="1" applyAlignment="1">
      <alignment horizontal="center" vertical="center"/>
    </xf>
    <xf numFmtId="9" fontId="1" fillId="0" borderId="19" xfId="0" applyNumberFormat="1" applyFont="1" applyBorder="1" applyAlignment="1">
      <alignment horizontal="center" vertical="center"/>
    </xf>
    <xf numFmtId="0" fontId="0" fillId="0" borderId="13" xfId="38" applyFont="1" applyBorder="1" applyAlignment="1">
      <alignment horizontal="center" vertical="center" wrapText="1"/>
      <protection locked="0"/>
    </xf>
    <xf numFmtId="0" fontId="0" fillId="0" borderId="31" xfId="38" applyFont="1" applyBorder="1" applyAlignment="1">
      <alignment horizontal="center" vertical="center" wrapText="1"/>
      <protection locked="0"/>
    </xf>
    <xf numFmtId="0" fontId="0" fillId="0" borderId="32" xfId="38" applyFont="1" applyBorder="1" applyAlignment="1">
      <alignment horizontal="center" vertical="center" wrapText="1"/>
      <protection locked="0"/>
    </xf>
    <xf numFmtId="0" fontId="0" fillId="0" borderId="13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2" fillId="33" borderId="33" xfId="61" applyFont="1" applyFill="1" applyBorder="1" applyAlignment="1">
      <alignment horizontal="center" vertical="center" wrapText="1"/>
      <protection/>
    </xf>
    <xf numFmtId="0" fontId="12" fillId="33" borderId="14" xfId="61" applyFont="1" applyFill="1" applyBorder="1" applyAlignment="1">
      <alignment horizontal="center" vertical="center" wrapText="1"/>
      <protection/>
    </xf>
    <xf numFmtId="0" fontId="0" fillId="0" borderId="15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8" fillId="33" borderId="33" xfId="61" applyFont="1" applyFill="1" applyBorder="1" applyAlignment="1">
      <alignment horizontal="center" vertical="center" wrapText="1"/>
      <protection/>
    </xf>
    <xf numFmtId="0" fontId="8" fillId="33" borderId="1" xfId="61" applyFont="1" applyFill="1" applyBorder="1" applyAlignment="1">
      <alignment horizontal="center" vertical="center" wrapText="1"/>
      <protection/>
    </xf>
    <xf numFmtId="0" fontId="8" fillId="33" borderId="14" xfId="61" applyFont="1" applyFill="1" applyBorder="1" applyAlignment="1">
      <alignment horizontal="center" vertical="center" wrapText="1"/>
      <protection/>
    </xf>
    <xf numFmtId="0" fontId="7" fillId="0" borderId="13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1" fillId="0" borderId="15" xfId="61" applyFont="1" applyFill="1" applyBorder="1" applyAlignment="1">
      <alignment horizontal="center" vertical="center" wrapText="1"/>
      <protection/>
    </xf>
    <xf numFmtId="0" fontId="11" fillId="0" borderId="17" xfId="61" applyFont="1" applyFill="1" applyBorder="1" applyAlignment="1">
      <alignment horizontal="center" vertical="center" wrapText="1"/>
      <protection/>
    </xf>
    <xf numFmtId="0" fontId="11" fillId="0" borderId="30" xfId="61" applyFont="1" applyFill="1" applyBorder="1" applyAlignment="1">
      <alignment horizontal="center" vertical="center" wrapText="1"/>
      <protection/>
    </xf>
    <xf numFmtId="0" fontId="11" fillId="0" borderId="18" xfId="61" applyFont="1" applyFill="1" applyBorder="1" applyAlignment="1">
      <alignment horizontal="center" vertical="center" wrapText="1"/>
      <protection/>
    </xf>
    <xf numFmtId="0" fontId="11" fillId="0" borderId="19" xfId="61" applyFont="1" applyFill="1" applyBorder="1" applyAlignment="1">
      <alignment horizontal="center" vertical="center" wrapText="1"/>
      <protection/>
    </xf>
    <xf numFmtId="0" fontId="11" fillId="0" borderId="21" xfId="61" applyFont="1" applyFill="1" applyBorder="1" applyAlignment="1">
      <alignment horizontal="center" vertical="center" wrapText="1"/>
      <protection/>
    </xf>
    <xf numFmtId="0" fontId="1" fillId="0" borderId="17" xfId="61" applyFont="1" applyFill="1" applyBorder="1" applyAlignment="1">
      <alignment horizontal="center" vertical="center" wrapText="1"/>
      <protection/>
    </xf>
    <xf numFmtId="0" fontId="1" fillId="0" borderId="30" xfId="61" applyFont="1" applyFill="1" applyBorder="1" applyAlignment="1">
      <alignment horizontal="center" vertical="center" wrapText="1"/>
      <protection/>
    </xf>
    <xf numFmtId="0" fontId="1" fillId="0" borderId="18" xfId="61" applyFont="1" applyFill="1" applyBorder="1" applyAlignment="1">
      <alignment horizontal="center" vertical="center" wrapText="1"/>
      <protection/>
    </xf>
    <xf numFmtId="0" fontId="1" fillId="0" borderId="19" xfId="61" applyFont="1" applyFill="1" applyBorder="1" applyAlignment="1">
      <alignment horizontal="center" vertical="center" wrapText="1"/>
      <protection/>
    </xf>
    <xf numFmtId="0" fontId="1" fillId="0" borderId="21" xfId="61" applyFont="1" applyFill="1" applyBorder="1" applyAlignment="1">
      <alignment horizontal="center" vertical="center" wrapText="1"/>
      <protection/>
    </xf>
    <xf numFmtId="0" fontId="1" fillId="0" borderId="13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15" xfId="61" applyFont="1" applyFill="1" applyBorder="1" applyAlignment="1">
      <alignment horizontal="center" wrapText="1"/>
      <protection/>
    </xf>
    <xf numFmtId="0" fontId="1" fillId="0" borderId="17" xfId="61" applyFont="1" applyFill="1" applyBorder="1" applyAlignment="1">
      <alignment horizontal="center" wrapText="1"/>
      <protection/>
    </xf>
    <xf numFmtId="0" fontId="1" fillId="0" borderId="30" xfId="61" applyFont="1" applyFill="1" applyBorder="1" applyAlignment="1">
      <alignment horizontal="center" wrapText="1"/>
      <protection/>
    </xf>
    <xf numFmtId="0" fontId="1" fillId="0" borderId="18" xfId="61" applyFont="1" applyFill="1" applyBorder="1" applyAlignment="1">
      <alignment horizontal="center" wrapText="1"/>
      <protection/>
    </xf>
    <xf numFmtId="0" fontId="1" fillId="0" borderId="19" xfId="61" applyFont="1" applyFill="1" applyBorder="1" applyAlignment="1">
      <alignment horizontal="center" wrapText="1"/>
      <protection/>
    </xf>
    <xf numFmtId="0" fontId="1" fillId="0" borderId="21" xfId="61" applyFont="1" applyFill="1" applyBorder="1" applyAlignment="1">
      <alignment horizontal="center" wrapText="1"/>
      <protection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justify" vertical="center"/>
    </xf>
    <xf numFmtId="0" fontId="0" fillId="0" borderId="31" xfId="0" applyFont="1" applyBorder="1" applyAlignment="1">
      <alignment horizontal="justify" vertical="center"/>
    </xf>
    <xf numFmtId="0" fontId="0" fillId="0" borderId="32" xfId="0" applyFont="1" applyBorder="1" applyAlignment="1">
      <alignment horizontal="justify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alisis" xfId="33"/>
    <cellStyle name="Buena" xfId="34"/>
    <cellStyle name="Cálculo" xfId="35"/>
    <cellStyle name="Celda de comprobación" xfId="36"/>
    <cellStyle name="Celda vinculada" xfId="37"/>
    <cellStyle name="datos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itulo" xfId="61"/>
    <cellStyle name="Título" xfId="62"/>
    <cellStyle name="Título 2" xfId="63"/>
    <cellStyle name="Título 3" xfId="64"/>
    <cellStyle name="Total" xfId="65"/>
  </cellStyles>
  <dxfs count="26">
    <dxf>
      <font>
        <b/>
        <i val="0"/>
        <color indexed="9"/>
      </font>
      <fill>
        <patternFill>
          <bgColor indexed="29"/>
        </patternFill>
      </fill>
    </dxf>
    <dxf>
      <font>
        <b/>
        <i val="0"/>
        <color auto="1"/>
      </font>
      <fill>
        <patternFill patternType="lightGray">
          <fgColor indexed="27"/>
          <bgColor indexed="9"/>
        </patternFill>
      </fill>
    </dxf>
    <dxf>
      <font>
        <b/>
        <i val="0"/>
        <color indexed="9"/>
      </font>
      <fill>
        <patternFill>
          <bgColor indexed="29"/>
        </patternFill>
      </fill>
    </dxf>
    <dxf>
      <font>
        <b/>
        <i val="0"/>
        <color auto="1"/>
      </font>
      <fill>
        <patternFill patternType="lightGray">
          <fgColor indexed="27"/>
          <bgColor indexed="9"/>
        </patternFill>
      </fill>
    </dxf>
    <dxf>
      <font>
        <b/>
        <i val="0"/>
        <color indexed="9"/>
      </font>
      <fill>
        <patternFill>
          <bgColor indexed="29"/>
        </patternFill>
      </fill>
    </dxf>
    <dxf>
      <font>
        <b/>
        <i val="0"/>
        <color auto="1"/>
      </font>
      <fill>
        <patternFill patternType="lightGray">
          <fgColor indexed="27"/>
          <bgColor indexed="9"/>
        </patternFill>
      </fill>
    </dxf>
    <dxf>
      <font>
        <b/>
        <i val="0"/>
        <color indexed="9"/>
      </font>
      <fill>
        <patternFill>
          <bgColor indexed="29"/>
        </patternFill>
      </fill>
    </dxf>
    <dxf>
      <font>
        <b/>
        <i val="0"/>
        <color auto="1"/>
      </font>
      <fill>
        <patternFill patternType="lightGray">
          <fgColor indexed="27"/>
          <bgColor indexed="9"/>
        </patternFill>
      </fill>
    </dxf>
    <dxf>
      <font>
        <b/>
        <i val="0"/>
        <color indexed="9"/>
      </font>
      <fill>
        <patternFill>
          <bgColor indexed="29"/>
        </patternFill>
      </fill>
    </dxf>
    <dxf>
      <font>
        <b/>
        <i val="0"/>
        <color auto="1"/>
      </font>
      <fill>
        <patternFill patternType="lightGray">
          <fgColor indexed="27"/>
          <bgColor indexed="9"/>
        </patternFill>
      </fill>
    </dxf>
    <dxf>
      <font>
        <b/>
        <i val="0"/>
        <color indexed="9"/>
      </font>
      <fill>
        <patternFill>
          <bgColor indexed="29"/>
        </patternFill>
      </fill>
    </dxf>
    <dxf>
      <font>
        <b/>
        <i val="0"/>
        <color auto="1"/>
      </font>
      <fill>
        <patternFill patternType="lightGray">
          <fgColor indexed="27"/>
          <bgColor indexed="9"/>
        </patternFill>
      </fill>
    </dxf>
    <dxf>
      <font>
        <b/>
        <i val="0"/>
        <color indexed="9"/>
      </font>
      <fill>
        <patternFill>
          <bgColor indexed="29"/>
        </patternFill>
      </fill>
    </dxf>
    <dxf>
      <font>
        <b/>
        <i val="0"/>
        <color auto="1"/>
      </font>
      <fill>
        <patternFill patternType="lightGray">
          <fgColor indexed="27"/>
          <bgColor indexed="9"/>
        </patternFill>
      </fill>
    </dxf>
    <dxf>
      <font>
        <b/>
        <i val="0"/>
        <color indexed="9"/>
      </font>
      <fill>
        <patternFill>
          <bgColor indexed="29"/>
        </patternFill>
      </fill>
    </dxf>
    <dxf>
      <font>
        <b/>
        <i val="0"/>
        <color auto="1"/>
      </font>
      <fill>
        <patternFill patternType="lightGray">
          <fgColor indexed="27"/>
          <bgColor indexed="9"/>
        </patternFill>
      </fill>
    </dxf>
    <dxf>
      <font>
        <b/>
        <i val="0"/>
        <color indexed="9"/>
      </font>
      <fill>
        <patternFill>
          <bgColor indexed="29"/>
        </patternFill>
      </fill>
    </dxf>
    <dxf>
      <font>
        <b/>
        <i val="0"/>
        <color auto="1"/>
      </font>
      <fill>
        <patternFill patternType="lightGray">
          <fgColor indexed="27"/>
          <bgColor indexed="9"/>
        </patternFill>
      </fill>
    </dxf>
    <dxf>
      <font>
        <b/>
        <i val="0"/>
        <color indexed="9"/>
      </font>
      <fill>
        <patternFill>
          <bgColor indexed="29"/>
        </patternFill>
      </fill>
    </dxf>
    <dxf>
      <font>
        <b/>
        <i val="0"/>
        <color auto="1"/>
      </font>
      <fill>
        <patternFill patternType="lightGray">
          <fgColor indexed="27"/>
          <bgColor indexed="9"/>
        </patternFill>
      </fill>
    </dxf>
    <dxf>
      <font>
        <b/>
        <i val="0"/>
        <color indexed="9"/>
      </font>
      <fill>
        <patternFill>
          <bgColor indexed="29"/>
        </patternFill>
      </fill>
    </dxf>
    <dxf>
      <font>
        <b/>
        <i val="0"/>
        <color auto="1"/>
      </font>
      <fill>
        <patternFill patternType="lightGray">
          <fgColor indexed="27"/>
          <bgColor indexed="9"/>
        </patternFill>
      </fill>
    </dxf>
    <dxf>
      <font>
        <b/>
        <i val="0"/>
        <color indexed="9"/>
      </font>
      <fill>
        <patternFill>
          <bgColor indexed="29"/>
        </patternFill>
      </fill>
    </dxf>
    <dxf>
      <font>
        <b/>
        <i val="0"/>
        <color auto="1"/>
      </font>
      <fill>
        <patternFill patternType="lightGray">
          <fgColor indexed="27"/>
          <bgColor indexed="9"/>
        </patternFill>
      </fill>
    </dxf>
    <dxf>
      <font>
        <b/>
        <i val="0"/>
        <color indexed="9"/>
      </font>
      <fill>
        <patternFill>
          <bgColor indexed="29"/>
        </patternFill>
      </fill>
    </dxf>
    <dxf>
      <font>
        <b/>
        <i val="0"/>
        <color auto="1"/>
      </font>
      <fill>
        <patternFill patternType="lightGray">
          <fgColor indexed="27"/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3175"/>
          <c:w val="0.962"/>
          <c:h val="0.94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'SEGUIMIENTO Y ANALISIS EXT01'!$C$15</c:f>
              <c:strCache>
                <c:ptCount val="1"/>
                <c:pt idx="0">
                  <c:v>Valor indicador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'SEGUIMIENTO Y ANALISIS EXT01'!$A$16:$A$27</c:f>
              <c:strCache/>
            </c:strRef>
          </c:cat>
          <c:val>
            <c:numRef>
              <c:f>'SEGUIMIENTO Y ANALISIS EXT01'!$C$16:$C$27</c:f>
              <c:numCache/>
            </c:numRef>
          </c:val>
        </c:ser>
        <c:axId val="65171175"/>
        <c:axId val="49669664"/>
      </c:barChart>
      <c:lineChart>
        <c:grouping val="standard"/>
        <c:varyColors val="0"/>
        <c:ser>
          <c:idx val="2"/>
          <c:order val="1"/>
          <c:tx>
            <c:strRef>
              <c:f>'SEGUIMIENTO Y ANALISIS EXT01'!$D$15</c:f>
              <c:strCache>
                <c:ptCount val="1"/>
                <c:pt idx="0">
                  <c:v>Meta del periodo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'SEGUIMIENTO Y ANALISIS EXT01'!$A$16:$A$27</c:f>
              <c:strCache/>
            </c:strRef>
          </c:cat>
          <c:val>
            <c:numRef>
              <c:f>'SEGUIMIENTO Y ANALISIS EXT01'!$D$16:$D$27</c:f>
              <c:numCache/>
            </c:numRef>
          </c:val>
          <c:smooth val="0"/>
        </c:ser>
        <c:axId val="44373793"/>
        <c:axId val="63819818"/>
      </c:lineChart>
      <c:catAx>
        <c:axId val="65171175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69664"/>
        <c:crosses val="autoZero"/>
        <c:auto val="0"/>
        <c:lblOffset val="100"/>
        <c:tickLblSkip val="1"/>
        <c:noMultiLvlLbl val="0"/>
      </c:catAx>
      <c:valAx>
        <c:axId val="496696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171175"/>
        <c:crossesAt val="1"/>
        <c:crossBetween val="between"/>
        <c:dispUnits/>
      </c:valAx>
      <c:catAx>
        <c:axId val="44373793"/>
        <c:scaling>
          <c:orientation val="minMax"/>
        </c:scaling>
        <c:axPos val="b"/>
        <c:delete val="1"/>
        <c:majorTickMark val="out"/>
        <c:minorTickMark val="none"/>
        <c:tickLblPos val="nextTo"/>
        <c:crossAx val="63819818"/>
        <c:crosses val="autoZero"/>
        <c:auto val="0"/>
        <c:lblOffset val="100"/>
        <c:tickLblSkip val="1"/>
        <c:noMultiLvlLbl val="0"/>
      </c:catAx>
      <c:valAx>
        <c:axId val="63819818"/>
        <c:scaling>
          <c:orientation val="minMax"/>
        </c:scaling>
        <c:axPos val="l"/>
        <c:delete val="1"/>
        <c:majorTickMark val="out"/>
        <c:minorTickMark val="none"/>
        <c:tickLblPos val="nextTo"/>
        <c:crossAx val="443737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legend>
      <c:legendPos val="b"/>
      <c:layout>
        <c:manualLayout>
          <c:xMode val="edge"/>
          <c:yMode val="edge"/>
          <c:x val="0.13775"/>
          <c:y val="0.87525"/>
          <c:w val="0.70675"/>
          <c:h val="0.0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52295707"/>
        <c:axId val="899316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axId val="8093845"/>
        <c:axId val="5735742"/>
      </c:lineChart>
      <c:catAx>
        <c:axId val="52295707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9316"/>
        <c:crosses val="autoZero"/>
        <c:auto val="0"/>
        <c:lblOffset val="100"/>
        <c:tickLblSkip val="1"/>
        <c:noMultiLvlLbl val="0"/>
      </c:catAx>
      <c:valAx>
        <c:axId val="899316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295707"/>
        <c:crossesAt val="1"/>
        <c:crossBetween val="between"/>
        <c:dispUnits/>
      </c:valAx>
      <c:catAx>
        <c:axId val="8093845"/>
        <c:scaling>
          <c:orientation val="minMax"/>
        </c:scaling>
        <c:axPos val="b"/>
        <c:delete val="1"/>
        <c:majorTickMark val="out"/>
        <c:minorTickMark val="none"/>
        <c:tickLblPos val="nextTo"/>
        <c:crossAx val="5735742"/>
        <c:crosses val="autoZero"/>
        <c:auto val="0"/>
        <c:lblOffset val="100"/>
        <c:tickLblSkip val="1"/>
        <c:noMultiLvlLbl val="0"/>
      </c:catAx>
      <c:valAx>
        <c:axId val="5735742"/>
        <c:scaling>
          <c:orientation val="minMax"/>
        </c:scaling>
        <c:axPos val="l"/>
        <c:delete val="1"/>
        <c:majorTickMark val="out"/>
        <c:minorTickMark val="none"/>
        <c:tickLblPos val="nextTo"/>
        <c:crossAx val="8093845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51621679"/>
        <c:axId val="61941928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axId val="20606441"/>
        <c:axId val="51240242"/>
      </c:lineChart>
      <c:catAx>
        <c:axId val="51621679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941928"/>
        <c:crosses val="autoZero"/>
        <c:auto val="0"/>
        <c:lblOffset val="100"/>
        <c:tickLblSkip val="1"/>
        <c:noMultiLvlLbl val="0"/>
      </c:catAx>
      <c:valAx>
        <c:axId val="61941928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621679"/>
        <c:crossesAt val="1"/>
        <c:crossBetween val="between"/>
        <c:dispUnits/>
      </c:valAx>
      <c:catAx>
        <c:axId val="20606441"/>
        <c:scaling>
          <c:orientation val="minMax"/>
        </c:scaling>
        <c:axPos val="b"/>
        <c:delete val="1"/>
        <c:majorTickMark val="out"/>
        <c:minorTickMark val="none"/>
        <c:tickLblPos val="nextTo"/>
        <c:crossAx val="51240242"/>
        <c:crosses val="autoZero"/>
        <c:auto val="0"/>
        <c:lblOffset val="100"/>
        <c:tickLblSkip val="1"/>
        <c:noMultiLvlLbl val="0"/>
      </c:catAx>
      <c:valAx>
        <c:axId val="51240242"/>
        <c:scaling>
          <c:orientation val="minMax"/>
        </c:scaling>
        <c:axPos val="l"/>
        <c:delete val="1"/>
        <c:majorTickMark val="out"/>
        <c:minorTickMark val="none"/>
        <c:tickLblPos val="nextTo"/>
        <c:crossAx val="20606441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58508995"/>
        <c:axId val="56818908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axId val="41608125"/>
        <c:axId val="38928806"/>
      </c:lineChart>
      <c:catAx>
        <c:axId val="58508995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18908"/>
        <c:crosses val="autoZero"/>
        <c:auto val="0"/>
        <c:lblOffset val="100"/>
        <c:tickLblSkip val="1"/>
        <c:noMultiLvlLbl val="0"/>
      </c:catAx>
      <c:valAx>
        <c:axId val="56818908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508995"/>
        <c:crossesAt val="1"/>
        <c:crossBetween val="between"/>
        <c:dispUnits/>
      </c:valAx>
      <c:catAx>
        <c:axId val="41608125"/>
        <c:scaling>
          <c:orientation val="minMax"/>
        </c:scaling>
        <c:axPos val="b"/>
        <c:delete val="1"/>
        <c:majorTickMark val="out"/>
        <c:minorTickMark val="none"/>
        <c:tickLblPos val="nextTo"/>
        <c:crossAx val="38928806"/>
        <c:crosses val="autoZero"/>
        <c:auto val="0"/>
        <c:lblOffset val="100"/>
        <c:tickLblSkip val="1"/>
        <c:noMultiLvlLbl val="0"/>
      </c:catAx>
      <c:valAx>
        <c:axId val="38928806"/>
        <c:scaling>
          <c:orientation val="minMax"/>
        </c:scaling>
        <c:axPos val="l"/>
        <c:delete val="1"/>
        <c:majorTickMark val="out"/>
        <c:minorTickMark val="none"/>
        <c:tickLblPos val="nextTo"/>
        <c:crossAx val="41608125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3275"/>
          <c:w val="0.94725"/>
          <c:h val="0.94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'SEGUIMIENTO Y ANALISIS EXT04'!$C$15</c:f>
              <c:strCache>
                <c:ptCount val="1"/>
                <c:pt idx="0">
                  <c:v>Valor indicador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'SEGUIMIENTO Y ANALISIS EXT04'!$A$16:$A$27</c:f>
              <c:strCache/>
            </c:strRef>
          </c:cat>
          <c:val>
            <c:numRef>
              <c:f>'SEGUIMIENTO Y ANALISIS EXT04'!$C$16:$C$27</c:f>
              <c:numCache/>
            </c:numRef>
          </c:val>
        </c:ser>
        <c:axId val="14814935"/>
        <c:axId val="66225552"/>
      </c:barChart>
      <c:lineChart>
        <c:grouping val="standard"/>
        <c:varyColors val="0"/>
        <c:ser>
          <c:idx val="2"/>
          <c:order val="1"/>
          <c:tx>
            <c:strRef>
              <c:f>'SEGUIMIENTO Y ANALISIS EXT04'!$D$15</c:f>
              <c:strCache>
                <c:ptCount val="1"/>
                <c:pt idx="0">
                  <c:v>Meta del periodo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'SEGUIMIENTO Y ANALISIS EXT04'!$A$16:$A$27</c:f>
              <c:strCache/>
            </c:strRef>
          </c:cat>
          <c:val>
            <c:numRef>
              <c:f>'SEGUIMIENTO Y ANALISIS EXT04'!$D$16:$D$27</c:f>
              <c:numCache/>
            </c:numRef>
          </c:val>
          <c:smooth val="0"/>
        </c:ser>
        <c:axId val="59159057"/>
        <c:axId val="62669466"/>
      </c:lineChart>
      <c:catAx>
        <c:axId val="14814935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225552"/>
        <c:crosses val="autoZero"/>
        <c:auto val="0"/>
        <c:lblOffset val="100"/>
        <c:tickLblSkip val="1"/>
        <c:noMultiLvlLbl val="0"/>
      </c:catAx>
      <c:valAx>
        <c:axId val="662255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14935"/>
        <c:crossesAt val="1"/>
        <c:crossBetween val="between"/>
        <c:dispUnits/>
      </c:valAx>
      <c:catAx>
        <c:axId val="59159057"/>
        <c:scaling>
          <c:orientation val="minMax"/>
        </c:scaling>
        <c:axPos val="b"/>
        <c:delete val="1"/>
        <c:majorTickMark val="out"/>
        <c:minorTickMark val="none"/>
        <c:tickLblPos val="nextTo"/>
        <c:crossAx val="62669466"/>
        <c:crosses val="autoZero"/>
        <c:auto val="0"/>
        <c:lblOffset val="100"/>
        <c:tickLblSkip val="1"/>
        <c:noMultiLvlLbl val="0"/>
      </c:catAx>
      <c:valAx>
        <c:axId val="62669466"/>
        <c:scaling>
          <c:orientation val="minMax"/>
        </c:scaling>
        <c:axPos val="l"/>
        <c:delete val="1"/>
        <c:majorTickMark val="out"/>
        <c:minorTickMark val="none"/>
        <c:tickLblPos val="nextTo"/>
        <c:crossAx val="591590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legend>
      <c:legendPos val="b"/>
      <c:layout>
        <c:manualLayout>
          <c:xMode val="edge"/>
          <c:yMode val="edge"/>
          <c:x val="0.137"/>
          <c:y val="0.875"/>
          <c:w val="0.7105"/>
          <c:h val="0.0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27154283"/>
        <c:axId val="43061956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axId val="52013285"/>
        <c:axId val="65466382"/>
      </c:lineChart>
      <c:catAx>
        <c:axId val="27154283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61956"/>
        <c:crosses val="autoZero"/>
        <c:auto val="0"/>
        <c:lblOffset val="100"/>
        <c:tickLblSkip val="1"/>
        <c:noMultiLvlLbl val="0"/>
      </c:catAx>
      <c:valAx>
        <c:axId val="43061956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54283"/>
        <c:crossesAt val="1"/>
        <c:crossBetween val="between"/>
        <c:dispUnits/>
      </c:valAx>
      <c:catAx>
        <c:axId val="52013285"/>
        <c:scaling>
          <c:orientation val="minMax"/>
        </c:scaling>
        <c:axPos val="b"/>
        <c:delete val="1"/>
        <c:majorTickMark val="out"/>
        <c:minorTickMark val="none"/>
        <c:tickLblPos val="nextTo"/>
        <c:crossAx val="65466382"/>
        <c:crosses val="autoZero"/>
        <c:auto val="0"/>
        <c:lblOffset val="100"/>
        <c:tickLblSkip val="1"/>
        <c:noMultiLvlLbl val="0"/>
      </c:catAx>
      <c:valAx>
        <c:axId val="65466382"/>
        <c:scaling>
          <c:orientation val="minMax"/>
        </c:scaling>
        <c:axPos val="l"/>
        <c:delete val="1"/>
        <c:majorTickMark val="out"/>
        <c:minorTickMark val="none"/>
        <c:tickLblPos val="nextTo"/>
        <c:crossAx val="52013285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52326527"/>
        <c:axId val="1176696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axId val="10590265"/>
        <c:axId val="28203522"/>
      </c:lineChart>
      <c:catAx>
        <c:axId val="52326527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6696"/>
        <c:crosses val="autoZero"/>
        <c:auto val="0"/>
        <c:lblOffset val="100"/>
        <c:tickLblSkip val="1"/>
        <c:noMultiLvlLbl val="0"/>
      </c:catAx>
      <c:valAx>
        <c:axId val="1176696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26527"/>
        <c:crossesAt val="1"/>
        <c:crossBetween val="between"/>
        <c:dispUnits/>
      </c:valAx>
      <c:catAx>
        <c:axId val="10590265"/>
        <c:scaling>
          <c:orientation val="minMax"/>
        </c:scaling>
        <c:axPos val="b"/>
        <c:delete val="1"/>
        <c:majorTickMark val="out"/>
        <c:minorTickMark val="none"/>
        <c:tickLblPos val="nextTo"/>
        <c:crossAx val="28203522"/>
        <c:crosses val="autoZero"/>
        <c:auto val="0"/>
        <c:lblOffset val="100"/>
        <c:tickLblSkip val="1"/>
        <c:noMultiLvlLbl val="0"/>
      </c:catAx>
      <c:valAx>
        <c:axId val="28203522"/>
        <c:scaling>
          <c:orientation val="minMax"/>
        </c:scaling>
        <c:axPos val="l"/>
        <c:delete val="1"/>
        <c:majorTickMark val="out"/>
        <c:minorTickMark val="none"/>
        <c:tickLblPos val="nextTo"/>
        <c:crossAx val="10590265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52505107"/>
        <c:axId val="2783916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axId val="25055245"/>
        <c:axId val="24170614"/>
      </c:lineChart>
      <c:catAx>
        <c:axId val="52505107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83916"/>
        <c:crosses val="autoZero"/>
        <c:auto val="0"/>
        <c:lblOffset val="100"/>
        <c:tickLblSkip val="1"/>
        <c:noMultiLvlLbl val="0"/>
      </c:catAx>
      <c:valAx>
        <c:axId val="2783916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05107"/>
        <c:crossesAt val="1"/>
        <c:crossBetween val="between"/>
        <c:dispUnits/>
      </c:valAx>
      <c:catAx>
        <c:axId val="25055245"/>
        <c:scaling>
          <c:orientation val="minMax"/>
        </c:scaling>
        <c:axPos val="b"/>
        <c:delete val="1"/>
        <c:majorTickMark val="out"/>
        <c:minorTickMark val="none"/>
        <c:tickLblPos val="nextTo"/>
        <c:crossAx val="24170614"/>
        <c:crosses val="autoZero"/>
        <c:auto val="0"/>
        <c:lblOffset val="100"/>
        <c:tickLblSkip val="1"/>
        <c:noMultiLvlLbl val="0"/>
      </c:catAx>
      <c:valAx>
        <c:axId val="24170614"/>
        <c:scaling>
          <c:orientation val="minMax"/>
        </c:scaling>
        <c:axPos val="l"/>
        <c:delete val="1"/>
        <c:majorTickMark val="out"/>
        <c:minorTickMark val="none"/>
        <c:tickLblPos val="nextTo"/>
        <c:crossAx val="25055245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22"/>
          <c:w val="0.948"/>
          <c:h val="0.9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'SEGUIMIENTO Y ANALISIS EXT05'!$C$15</c:f>
              <c:strCache>
                <c:ptCount val="1"/>
                <c:pt idx="0">
                  <c:v>Valor indicador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'SEGUIMIENTO Y ANALISIS EXT05'!$A$16:$A$27</c:f>
              <c:strCache/>
            </c:strRef>
          </c:cat>
          <c:val>
            <c:numRef>
              <c:f>'SEGUIMIENTO Y ANALISIS EXT05'!$C$16:$C$27</c:f>
              <c:numCache/>
            </c:numRef>
          </c:val>
        </c:ser>
        <c:axId val="16208935"/>
        <c:axId val="11662688"/>
      </c:barChart>
      <c:lineChart>
        <c:grouping val="standard"/>
        <c:varyColors val="0"/>
        <c:ser>
          <c:idx val="2"/>
          <c:order val="1"/>
          <c:tx>
            <c:strRef>
              <c:f>'SEGUIMIENTO Y ANALISIS EXT05'!$D$15</c:f>
              <c:strCache>
                <c:ptCount val="1"/>
                <c:pt idx="0">
                  <c:v>Meta del periodo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'SEGUIMIENTO Y ANALISIS EXT05'!$A$16:$A$27</c:f>
              <c:strCache/>
            </c:strRef>
          </c:cat>
          <c:val>
            <c:numRef>
              <c:f>'SEGUIMIENTO Y ANALISIS EXT05'!$D$16:$D$27</c:f>
              <c:numCache/>
            </c:numRef>
          </c:val>
          <c:smooth val="0"/>
        </c:ser>
        <c:axId val="37855329"/>
        <c:axId val="5153642"/>
      </c:lineChart>
      <c:catAx>
        <c:axId val="16208935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662688"/>
        <c:crosses val="autoZero"/>
        <c:auto val="0"/>
        <c:lblOffset val="100"/>
        <c:tickLblSkip val="1"/>
        <c:noMultiLvlLbl val="0"/>
      </c:catAx>
      <c:valAx>
        <c:axId val="116626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208935"/>
        <c:crossesAt val="1"/>
        <c:crossBetween val="between"/>
        <c:dispUnits/>
      </c:valAx>
      <c:catAx>
        <c:axId val="37855329"/>
        <c:scaling>
          <c:orientation val="minMax"/>
        </c:scaling>
        <c:axPos val="b"/>
        <c:delete val="1"/>
        <c:majorTickMark val="out"/>
        <c:minorTickMark val="none"/>
        <c:tickLblPos val="nextTo"/>
        <c:crossAx val="5153642"/>
        <c:crosses val="autoZero"/>
        <c:auto val="0"/>
        <c:lblOffset val="100"/>
        <c:tickLblSkip val="1"/>
        <c:noMultiLvlLbl val="0"/>
      </c:catAx>
      <c:valAx>
        <c:axId val="5153642"/>
        <c:scaling>
          <c:orientation val="minMax"/>
        </c:scaling>
        <c:axPos val="l"/>
        <c:delete val="1"/>
        <c:majorTickMark val="out"/>
        <c:minorTickMark val="none"/>
        <c:tickLblPos val="nextTo"/>
        <c:crossAx val="378553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legend>
      <c:legendPos val="b"/>
      <c:layout>
        <c:manualLayout>
          <c:xMode val="edge"/>
          <c:yMode val="edge"/>
          <c:x val="0.13275"/>
          <c:y val="0.867"/>
          <c:w val="0.71175"/>
          <c:h val="0.08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46382779"/>
        <c:axId val="14791828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axId val="66017589"/>
        <c:axId val="57287390"/>
      </c:lineChart>
      <c:catAx>
        <c:axId val="46382779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791828"/>
        <c:crosses val="autoZero"/>
        <c:auto val="0"/>
        <c:lblOffset val="100"/>
        <c:tickLblSkip val="1"/>
        <c:noMultiLvlLbl val="0"/>
      </c:catAx>
      <c:valAx>
        <c:axId val="14791828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82779"/>
        <c:crossesAt val="1"/>
        <c:crossBetween val="between"/>
        <c:dispUnits/>
      </c:valAx>
      <c:catAx>
        <c:axId val="66017589"/>
        <c:scaling>
          <c:orientation val="minMax"/>
        </c:scaling>
        <c:axPos val="b"/>
        <c:delete val="1"/>
        <c:majorTickMark val="out"/>
        <c:minorTickMark val="none"/>
        <c:tickLblPos val="nextTo"/>
        <c:crossAx val="57287390"/>
        <c:crosses val="autoZero"/>
        <c:auto val="0"/>
        <c:lblOffset val="100"/>
        <c:tickLblSkip val="1"/>
        <c:noMultiLvlLbl val="0"/>
      </c:catAx>
      <c:valAx>
        <c:axId val="57287390"/>
        <c:scaling>
          <c:orientation val="minMax"/>
        </c:scaling>
        <c:axPos val="l"/>
        <c:delete val="1"/>
        <c:majorTickMark val="out"/>
        <c:minorTickMark val="none"/>
        <c:tickLblPos val="nextTo"/>
        <c:crossAx val="66017589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45824463"/>
        <c:axId val="9766984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axId val="20793993"/>
        <c:axId val="52928210"/>
      </c:lineChart>
      <c:catAx>
        <c:axId val="45824463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766984"/>
        <c:crosses val="autoZero"/>
        <c:auto val="0"/>
        <c:lblOffset val="100"/>
        <c:tickLblSkip val="1"/>
        <c:noMultiLvlLbl val="0"/>
      </c:catAx>
      <c:valAx>
        <c:axId val="9766984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824463"/>
        <c:crossesAt val="1"/>
        <c:crossBetween val="between"/>
        <c:dispUnits/>
      </c:valAx>
      <c:catAx>
        <c:axId val="20793993"/>
        <c:scaling>
          <c:orientation val="minMax"/>
        </c:scaling>
        <c:axPos val="b"/>
        <c:delete val="1"/>
        <c:majorTickMark val="out"/>
        <c:minorTickMark val="none"/>
        <c:tickLblPos val="nextTo"/>
        <c:crossAx val="52928210"/>
        <c:crosses val="autoZero"/>
        <c:auto val="0"/>
        <c:lblOffset val="100"/>
        <c:tickLblSkip val="1"/>
        <c:noMultiLvlLbl val="0"/>
      </c:catAx>
      <c:valAx>
        <c:axId val="52928210"/>
        <c:scaling>
          <c:orientation val="minMax"/>
        </c:scaling>
        <c:axPos val="l"/>
        <c:delete val="1"/>
        <c:majorTickMark val="out"/>
        <c:minorTickMark val="none"/>
        <c:tickLblPos val="nextTo"/>
        <c:crossAx val="20793993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7507451"/>
        <c:axId val="2022740"/>
      </c:barChart>
      <c:lineChart>
        <c:grouping val="standard"/>
        <c:varyColors val="0"/>
        <c:ser>
          <c:idx val="2"/>
          <c:order val="2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18204661"/>
        <c:axId val="29624222"/>
      </c:lineChart>
      <c:catAx>
        <c:axId val="37507451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2740"/>
        <c:crosses val="autoZero"/>
        <c:auto val="0"/>
        <c:lblOffset val="100"/>
        <c:tickLblSkip val="1"/>
        <c:noMultiLvlLbl val="0"/>
      </c:catAx>
      <c:valAx>
        <c:axId val="2022740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07451"/>
        <c:crossesAt val="1"/>
        <c:crossBetween val="between"/>
        <c:dispUnits/>
      </c:valAx>
      <c:catAx>
        <c:axId val="18204661"/>
        <c:scaling>
          <c:orientation val="minMax"/>
        </c:scaling>
        <c:axPos val="b"/>
        <c:delete val="1"/>
        <c:majorTickMark val="out"/>
        <c:minorTickMark val="none"/>
        <c:tickLblPos val="nextTo"/>
        <c:crossAx val="29624222"/>
        <c:crosses val="autoZero"/>
        <c:auto val="0"/>
        <c:lblOffset val="100"/>
        <c:tickLblSkip val="1"/>
        <c:noMultiLvlLbl val="0"/>
      </c:catAx>
      <c:valAx>
        <c:axId val="29624222"/>
        <c:scaling>
          <c:orientation val="minMax"/>
        </c:scaling>
        <c:axPos val="l"/>
        <c:delete val="1"/>
        <c:majorTickMark val="out"/>
        <c:minorTickMark val="none"/>
        <c:tickLblPos val="nextTo"/>
        <c:crossAx val="18204661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6591843"/>
        <c:axId val="59326588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axId val="64177245"/>
        <c:axId val="40724294"/>
      </c:lineChart>
      <c:catAx>
        <c:axId val="6591843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26588"/>
        <c:crosses val="autoZero"/>
        <c:auto val="0"/>
        <c:lblOffset val="100"/>
        <c:tickLblSkip val="1"/>
        <c:noMultiLvlLbl val="0"/>
      </c:catAx>
      <c:valAx>
        <c:axId val="59326588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91843"/>
        <c:crossesAt val="1"/>
        <c:crossBetween val="between"/>
        <c:dispUnits/>
      </c:valAx>
      <c:catAx>
        <c:axId val="64177245"/>
        <c:scaling>
          <c:orientation val="minMax"/>
        </c:scaling>
        <c:axPos val="b"/>
        <c:delete val="1"/>
        <c:majorTickMark val="out"/>
        <c:minorTickMark val="none"/>
        <c:tickLblPos val="nextTo"/>
        <c:crossAx val="40724294"/>
        <c:crosses val="autoZero"/>
        <c:auto val="0"/>
        <c:lblOffset val="100"/>
        <c:tickLblSkip val="1"/>
        <c:noMultiLvlLbl val="0"/>
      </c:catAx>
      <c:valAx>
        <c:axId val="40724294"/>
        <c:scaling>
          <c:orientation val="minMax"/>
        </c:scaling>
        <c:axPos val="l"/>
        <c:delete val="1"/>
        <c:majorTickMark val="out"/>
        <c:minorTickMark val="none"/>
        <c:tickLblPos val="nextTo"/>
        <c:crossAx val="64177245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275"/>
          <c:w val="0.9595"/>
          <c:h val="0.94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'SEGUIMIENTO Y ANALISIS EXT06'!$C$15</c:f>
              <c:strCache>
                <c:ptCount val="1"/>
                <c:pt idx="0">
                  <c:v>Valor indicador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'SEGUIMIENTO Y ANALISIS EXT06'!$A$16:$A$27</c:f>
              <c:strCache/>
            </c:strRef>
          </c:cat>
          <c:val>
            <c:numRef>
              <c:f>'SEGUIMIENTO Y ANALISIS EXT06'!$C$16:$C$27</c:f>
              <c:numCache/>
            </c:numRef>
          </c:val>
        </c:ser>
        <c:axId val="30974327"/>
        <c:axId val="10333488"/>
      </c:barChart>
      <c:lineChart>
        <c:grouping val="standard"/>
        <c:varyColors val="0"/>
        <c:ser>
          <c:idx val="2"/>
          <c:order val="1"/>
          <c:tx>
            <c:strRef>
              <c:f>'SEGUIMIENTO Y ANALISIS EXT06'!$D$15</c:f>
              <c:strCache>
                <c:ptCount val="1"/>
                <c:pt idx="0">
                  <c:v>Meta del periodo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'SEGUIMIENTO Y ANALISIS EXT06'!$A$16:$A$27</c:f>
              <c:strCache/>
            </c:strRef>
          </c:cat>
          <c:val>
            <c:numRef>
              <c:f>'SEGUIMIENTO Y ANALISIS EXT06'!$D$16:$D$27</c:f>
              <c:numCache/>
            </c:numRef>
          </c:val>
          <c:smooth val="0"/>
        </c:ser>
        <c:axId val="25892529"/>
        <c:axId val="31706170"/>
      </c:lineChart>
      <c:catAx>
        <c:axId val="30974327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33488"/>
        <c:crosses val="autoZero"/>
        <c:auto val="0"/>
        <c:lblOffset val="100"/>
        <c:tickLblSkip val="1"/>
        <c:noMultiLvlLbl val="0"/>
      </c:catAx>
      <c:valAx>
        <c:axId val="103334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974327"/>
        <c:crossesAt val="1"/>
        <c:crossBetween val="between"/>
        <c:dispUnits/>
      </c:valAx>
      <c:catAx>
        <c:axId val="25892529"/>
        <c:scaling>
          <c:orientation val="minMax"/>
        </c:scaling>
        <c:axPos val="b"/>
        <c:delete val="1"/>
        <c:majorTickMark val="out"/>
        <c:minorTickMark val="none"/>
        <c:tickLblPos val="nextTo"/>
        <c:crossAx val="31706170"/>
        <c:crosses val="autoZero"/>
        <c:auto val="0"/>
        <c:lblOffset val="100"/>
        <c:tickLblSkip val="1"/>
        <c:noMultiLvlLbl val="0"/>
      </c:catAx>
      <c:valAx>
        <c:axId val="31706170"/>
        <c:scaling>
          <c:orientation val="minMax"/>
        </c:scaling>
        <c:axPos val="l"/>
        <c:delete val="1"/>
        <c:majorTickMark val="out"/>
        <c:minorTickMark val="none"/>
        <c:tickLblPos val="nextTo"/>
        <c:crossAx val="258925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legend>
      <c:legendPos val="b"/>
      <c:layout>
        <c:manualLayout>
          <c:xMode val="edge"/>
          <c:yMode val="edge"/>
          <c:x val="0.13325"/>
          <c:y val="0.88125"/>
          <c:w val="0.707"/>
          <c:h val="0.0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16920075"/>
        <c:axId val="18062948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axId val="28348805"/>
        <c:axId val="53812654"/>
      </c:lineChart>
      <c:catAx>
        <c:axId val="16920075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62948"/>
        <c:crosses val="autoZero"/>
        <c:auto val="0"/>
        <c:lblOffset val="100"/>
        <c:tickLblSkip val="1"/>
        <c:noMultiLvlLbl val="0"/>
      </c:catAx>
      <c:valAx>
        <c:axId val="18062948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920075"/>
        <c:crossesAt val="1"/>
        <c:crossBetween val="between"/>
        <c:dispUnits/>
      </c:valAx>
      <c:catAx>
        <c:axId val="28348805"/>
        <c:scaling>
          <c:orientation val="minMax"/>
        </c:scaling>
        <c:axPos val="b"/>
        <c:delete val="1"/>
        <c:majorTickMark val="out"/>
        <c:minorTickMark val="none"/>
        <c:tickLblPos val="nextTo"/>
        <c:crossAx val="53812654"/>
        <c:crosses val="autoZero"/>
        <c:auto val="0"/>
        <c:lblOffset val="100"/>
        <c:tickLblSkip val="1"/>
        <c:noMultiLvlLbl val="0"/>
      </c:catAx>
      <c:valAx>
        <c:axId val="53812654"/>
        <c:scaling>
          <c:orientation val="minMax"/>
        </c:scaling>
        <c:axPos val="l"/>
        <c:delete val="1"/>
        <c:majorTickMark val="out"/>
        <c:minorTickMark val="none"/>
        <c:tickLblPos val="nextTo"/>
        <c:crossAx val="28348805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14551839"/>
        <c:axId val="63857688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axId val="37848281"/>
        <c:axId val="5090210"/>
      </c:lineChart>
      <c:catAx>
        <c:axId val="14551839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857688"/>
        <c:crosses val="autoZero"/>
        <c:auto val="0"/>
        <c:lblOffset val="100"/>
        <c:tickLblSkip val="1"/>
        <c:noMultiLvlLbl val="0"/>
      </c:catAx>
      <c:valAx>
        <c:axId val="63857688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551839"/>
        <c:crossesAt val="1"/>
        <c:crossBetween val="between"/>
        <c:dispUnits/>
      </c:valAx>
      <c:catAx>
        <c:axId val="37848281"/>
        <c:scaling>
          <c:orientation val="minMax"/>
        </c:scaling>
        <c:axPos val="b"/>
        <c:delete val="1"/>
        <c:majorTickMark val="out"/>
        <c:minorTickMark val="none"/>
        <c:tickLblPos val="nextTo"/>
        <c:crossAx val="5090210"/>
        <c:crosses val="autoZero"/>
        <c:auto val="0"/>
        <c:lblOffset val="100"/>
        <c:tickLblSkip val="1"/>
        <c:noMultiLvlLbl val="0"/>
      </c:catAx>
      <c:valAx>
        <c:axId val="5090210"/>
        <c:scaling>
          <c:orientation val="minMax"/>
        </c:scaling>
        <c:axPos val="l"/>
        <c:delete val="1"/>
        <c:majorTickMark val="out"/>
        <c:minorTickMark val="none"/>
        <c:tickLblPos val="nextTo"/>
        <c:crossAx val="37848281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45811891"/>
        <c:axId val="9653836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axId val="19775661"/>
        <c:axId val="43763222"/>
      </c:lineChart>
      <c:catAx>
        <c:axId val="45811891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53836"/>
        <c:crosses val="autoZero"/>
        <c:auto val="0"/>
        <c:lblOffset val="100"/>
        <c:tickLblSkip val="1"/>
        <c:noMultiLvlLbl val="0"/>
      </c:catAx>
      <c:valAx>
        <c:axId val="9653836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811891"/>
        <c:crossesAt val="1"/>
        <c:crossBetween val="between"/>
        <c:dispUnits/>
      </c:valAx>
      <c:catAx>
        <c:axId val="19775661"/>
        <c:scaling>
          <c:orientation val="minMax"/>
        </c:scaling>
        <c:axPos val="b"/>
        <c:delete val="1"/>
        <c:majorTickMark val="out"/>
        <c:minorTickMark val="none"/>
        <c:tickLblPos val="nextTo"/>
        <c:crossAx val="43763222"/>
        <c:crosses val="autoZero"/>
        <c:auto val="0"/>
        <c:lblOffset val="100"/>
        <c:tickLblSkip val="1"/>
        <c:noMultiLvlLbl val="0"/>
      </c:catAx>
      <c:valAx>
        <c:axId val="43763222"/>
        <c:scaling>
          <c:orientation val="minMax"/>
        </c:scaling>
        <c:axPos val="l"/>
        <c:delete val="1"/>
        <c:majorTickMark val="out"/>
        <c:minorTickMark val="none"/>
        <c:tickLblPos val="nextTo"/>
        <c:crossAx val="19775661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7"/>
          <c:w val="0.96125"/>
          <c:h val="0.9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'SEGUIMIENTO Y ANALISIS EXT07'!$C$15</c:f>
              <c:strCache>
                <c:ptCount val="1"/>
                <c:pt idx="0">
                  <c:v>Valor indicador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'SEGUIMIENTO Y ANALISIS EXT07'!$A$16:$A$27</c:f>
              <c:strCache/>
            </c:strRef>
          </c:cat>
          <c:val>
            <c:numRef>
              <c:f>'SEGUIMIENTO Y ANALISIS EXT07'!$C$16:$C$27</c:f>
              <c:numCache/>
            </c:numRef>
          </c:val>
        </c:ser>
        <c:axId val="58324679"/>
        <c:axId val="55160064"/>
      </c:barChart>
      <c:lineChart>
        <c:grouping val="standard"/>
        <c:varyColors val="0"/>
        <c:ser>
          <c:idx val="2"/>
          <c:order val="1"/>
          <c:tx>
            <c:strRef>
              <c:f>'SEGUIMIENTO Y ANALISIS EXT07'!$D$15</c:f>
              <c:strCache>
                <c:ptCount val="1"/>
                <c:pt idx="0">
                  <c:v>Meta del periodo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'SEGUIMIENTO Y ANALISIS EXT07'!$A$16:$A$27</c:f>
              <c:strCache/>
            </c:strRef>
          </c:cat>
          <c:val>
            <c:numRef>
              <c:f>'SEGUIMIENTO Y ANALISIS EXT07'!$D$16:$D$27</c:f>
              <c:numCache/>
            </c:numRef>
          </c:val>
          <c:smooth val="0"/>
        </c:ser>
        <c:axId val="26678529"/>
        <c:axId val="38780170"/>
      </c:lineChart>
      <c:catAx>
        <c:axId val="58324679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60064"/>
        <c:crosses val="autoZero"/>
        <c:auto val="0"/>
        <c:lblOffset val="100"/>
        <c:tickLblSkip val="1"/>
        <c:noMultiLvlLbl val="0"/>
      </c:catAx>
      <c:valAx>
        <c:axId val="551600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24679"/>
        <c:crossesAt val="1"/>
        <c:crossBetween val="between"/>
        <c:dispUnits/>
      </c:valAx>
      <c:catAx>
        <c:axId val="26678529"/>
        <c:scaling>
          <c:orientation val="minMax"/>
        </c:scaling>
        <c:axPos val="b"/>
        <c:delete val="1"/>
        <c:majorTickMark val="out"/>
        <c:minorTickMark val="none"/>
        <c:tickLblPos val="nextTo"/>
        <c:crossAx val="38780170"/>
        <c:crosses val="autoZero"/>
        <c:auto val="0"/>
        <c:lblOffset val="100"/>
        <c:tickLblSkip val="1"/>
        <c:noMultiLvlLbl val="0"/>
      </c:catAx>
      <c:valAx>
        <c:axId val="38780170"/>
        <c:scaling>
          <c:orientation val="minMax"/>
        </c:scaling>
        <c:axPos val="l"/>
        <c:delete val="1"/>
        <c:majorTickMark val="out"/>
        <c:minorTickMark val="none"/>
        <c:tickLblPos val="nextTo"/>
        <c:crossAx val="266785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legend>
      <c:legendPos val="b"/>
      <c:layout>
        <c:manualLayout>
          <c:xMode val="edge"/>
          <c:yMode val="edge"/>
          <c:x val="0.13675"/>
          <c:y val="0.865"/>
          <c:w val="0.7085"/>
          <c:h val="0.08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13477211"/>
        <c:axId val="54186036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axId val="17912277"/>
        <c:axId val="26992766"/>
      </c:lineChart>
      <c:catAx>
        <c:axId val="13477211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86036"/>
        <c:crosses val="autoZero"/>
        <c:auto val="0"/>
        <c:lblOffset val="100"/>
        <c:tickLblSkip val="1"/>
        <c:noMultiLvlLbl val="0"/>
      </c:catAx>
      <c:valAx>
        <c:axId val="54186036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77211"/>
        <c:crossesAt val="1"/>
        <c:crossBetween val="between"/>
        <c:dispUnits/>
      </c:valAx>
      <c:catAx>
        <c:axId val="17912277"/>
        <c:scaling>
          <c:orientation val="minMax"/>
        </c:scaling>
        <c:axPos val="b"/>
        <c:delete val="1"/>
        <c:majorTickMark val="out"/>
        <c:minorTickMark val="none"/>
        <c:tickLblPos val="nextTo"/>
        <c:crossAx val="26992766"/>
        <c:crosses val="autoZero"/>
        <c:auto val="0"/>
        <c:lblOffset val="100"/>
        <c:tickLblSkip val="1"/>
        <c:noMultiLvlLbl val="0"/>
      </c:catAx>
      <c:valAx>
        <c:axId val="26992766"/>
        <c:scaling>
          <c:orientation val="minMax"/>
        </c:scaling>
        <c:axPos val="l"/>
        <c:delete val="1"/>
        <c:majorTickMark val="out"/>
        <c:minorTickMark val="none"/>
        <c:tickLblPos val="nextTo"/>
        <c:crossAx val="17912277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41608303"/>
        <c:axId val="38930408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axId val="14829353"/>
        <c:axId val="66355314"/>
      </c:lineChart>
      <c:catAx>
        <c:axId val="41608303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30408"/>
        <c:crosses val="autoZero"/>
        <c:auto val="0"/>
        <c:lblOffset val="100"/>
        <c:tickLblSkip val="1"/>
        <c:noMultiLvlLbl val="0"/>
      </c:catAx>
      <c:valAx>
        <c:axId val="38930408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08303"/>
        <c:crossesAt val="1"/>
        <c:crossBetween val="between"/>
        <c:dispUnits/>
      </c:valAx>
      <c:catAx>
        <c:axId val="14829353"/>
        <c:scaling>
          <c:orientation val="minMax"/>
        </c:scaling>
        <c:axPos val="b"/>
        <c:delete val="1"/>
        <c:majorTickMark val="out"/>
        <c:minorTickMark val="none"/>
        <c:tickLblPos val="nextTo"/>
        <c:crossAx val="66355314"/>
        <c:crosses val="autoZero"/>
        <c:auto val="0"/>
        <c:lblOffset val="100"/>
        <c:tickLblSkip val="1"/>
        <c:noMultiLvlLbl val="0"/>
      </c:catAx>
      <c:valAx>
        <c:axId val="66355314"/>
        <c:scaling>
          <c:orientation val="minMax"/>
        </c:scaling>
        <c:axPos val="l"/>
        <c:delete val="1"/>
        <c:majorTickMark val="out"/>
        <c:minorTickMark val="none"/>
        <c:tickLblPos val="nextTo"/>
        <c:crossAx val="14829353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60326915"/>
        <c:axId val="6071324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axId val="54641917"/>
        <c:axId val="22015206"/>
      </c:lineChart>
      <c:catAx>
        <c:axId val="60326915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1324"/>
        <c:crosses val="autoZero"/>
        <c:auto val="0"/>
        <c:lblOffset val="100"/>
        <c:tickLblSkip val="1"/>
        <c:noMultiLvlLbl val="0"/>
      </c:catAx>
      <c:valAx>
        <c:axId val="6071324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26915"/>
        <c:crossesAt val="1"/>
        <c:crossBetween val="between"/>
        <c:dispUnits/>
      </c:valAx>
      <c:catAx>
        <c:axId val="54641917"/>
        <c:scaling>
          <c:orientation val="minMax"/>
        </c:scaling>
        <c:axPos val="b"/>
        <c:delete val="1"/>
        <c:majorTickMark val="out"/>
        <c:minorTickMark val="none"/>
        <c:tickLblPos val="nextTo"/>
        <c:crossAx val="22015206"/>
        <c:crosses val="autoZero"/>
        <c:auto val="0"/>
        <c:lblOffset val="100"/>
        <c:tickLblSkip val="1"/>
        <c:noMultiLvlLbl val="0"/>
      </c:catAx>
      <c:valAx>
        <c:axId val="22015206"/>
        <c:scaling>
          <c:orientation val="minMax"/>
        </c:scaling>
        <c:axPos val="l"/>
        <c:delete val="1"/>
        <c:majorTickMark val="out"/>
        <c:minorTickMark val="none"/>
        <c:tickLblPos val="nextTo"/>
        <c:crossAx val="54641917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5291407"/>
        <c:axId val="50751752"/>
      </c:barChart>
      <c:lineChart>
        <c:grouping val="standard"/>
        <c:varyColors val="0"/>
        <c:ser>
          <c:idx val="2"/>
          <c:order val="2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54112585"/>
        <c:axId val="17251218"/>
      </c:lineChart>
      <c:catAx>
        <c:axId val="65291407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51752"/>
        <c:crosses val="autoZero"/>
        <c:auto val="0"/>
        <c:lblOffset val="100"/>
        <c:tickLblSkip val="1"/>
        <c:noMultiLvlLbl val="0"/>
      </c:catAx>
      <c:valAx>
        <c:axId val="50751752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291407"/>
        <c:crossesAt val="1"/>
        <c:crossBetween val="between"/>
        <c:dispUnits/>
      </c:valAx>
      <c:catAx>
        <c:axId val="54112585"/>
        <c:scaling>
          <c:orientation val="minMax"/>
        </c:scaling>
        <c:axPos val="b"/>
        <c:delete val="1"/>
        <c:majorTickMark val="out"/>
        <c:minorTickMark val="none"/>
        <c:tickLblPos val="nextTo"/>
        <c:crossAx val="17251218"/>
        <c:crosses val="autoZero"/>
        <c:auto val="0"/>
        <c:lblOffset val="100"/>
        <c:tickLblSkip val="1"/>
        <c:noMultiLvlLbl val="0"/>
      </c:catAx>
      <c:valAx>
        <c:axId val="17251218"/>
        <c:scaling>
          <c:orientation val="minMax"/>
        </c:scaling>
        <c:axPos val="l"/>
        <c:delete val="1"/>
        <c:majorTickMark val="out"/>
        <c:minorTickMark val="none"/>
        <c:tickLblPos val="nextTo"/>
        <c:crossAx val="54112585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1043235"/>
        <c:axId val="55171388"/>
      </c:barChart>
      <c:lineChart>
        <c:grouping val="standard"/>
        <c:varyColors val="0"/>
        <c:ser>
          <c:idx val="2"/>
          <c:order val="2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26780445"/>
        <c:axId val="39697414"/>
      </c:lineChart>
      <c:catAx>
        <c:axId val="21043235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71388"/>
        <c:crosses val="autoZero"/>
        <c:auto val="0"/>
        <c:lblOffset val="100"/>
        <c:tickLblSkip val="1"/>
        <c:noMultiLvlLbl val="0"/>
      </c:catAx>
      <c:valAx>
        <c:axId val="55171388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43235"/>
        <c:crossesAt val="1"/>
        <c:crossBetween val="between"/>
        <c:dispUnits/>
      </c:valAx>
      <c:catAx>
        <c:axId val="26780445"/>
        <c:scaling>
          <c:orientation val="minMax"/>
        </c:scaling>
        <c:axPos val="b"/>
        <c:delete val="1"/>
        <c:majorTickMark val="out"/>
        <c:minorTickMark val="none"/>
        <c:tickLblPos val="nextTo"/>
        <c:crossAx val="39697414"/>
        <c:crosses val="autoZero"/>
        <c:auto val="0"/>
        <c:lblOffset val="100"/>
        <c:tickLblSkip val="1"/>
        <c:noMultiLvlLbl val="0"/>
      </c:catAx>
      <c:valAx>
        <c:axId val="39697414"/>
        <c:scaling>
          <c:orientation val="minMax"/>
        </c:scaling>
        <c:axPos val="l"/>
        <c:delete val="1"/>
        <c:majorTickMark val="out"/>
        <c:minorTickMark val="none"/>
        <c:tickLblPos val="nextTo"/>
        <c:crossAx val="26780445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3275"/>
          <c:w val="0.94725"/>
          <c:h val="0.94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'SEGUIMIENTO Y ANALISIS EXT02'!$C$15</c:f>
              <c:strCache>
                <c:ptCount val="1"/>
                <c:pt idx="0">
                  <c:v>Valor indicador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'SEGUIMIENTO Y ANALISIS EXT02'!$A$16:$A$27</c:f>
              <c:strCache/>
            </c:strRef>
          </c:cat>
          <c:val>
            <c:numRef>
              <c:f>'SEGUIMIENTO Y ANALISIS EXT02'!$C$16:$C$27</c:f>
              <c:numCache/>
            </c:numRef>
          </c:val>
        </c:ser>
        <c:axId val="21732407"/>
        <c:axId val="61373936"/>
      </c:barChart>
      <c:lineChart>
        <c:grouping val="standard"/>
        <c:varyColors val="0"/>
        <c:ser>
          <c:idx val="2"/>
          <c:order val="1"/>
          <c:tx>
            <c:strRef>
              <c:f>'SEGUIMIENTO Y ANALISIS EXT02'!$D$15</c:f>
              <c:strCache>
                <c:ptCount val="1"/>
                <c:pt idx="0">
                  <c:v>Meta del periodo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'SEGUIMIENTO Y ANALISIS EXT02'!$A$16:$A$27</c:f>
              <c:strCache/>
            </c:strRef>
          </c:cat>
          <c:val>
            <c:numRef>
              <c:f>'SEGUIMIENTO Y ANALISIS EXT02'!$D$16:$D$27</c:f>
              <c:numCache/>
            </c:numRef>
          </c:val>
          <c:smooth val="0"/>
        </c:ser>
        <c:axId val="15494513"/>
        <c:axId val="5232890"/>
      </c:lineChart>
      <c:catAx>
        <c:axId val="21732407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73936"/>
        <c:crosses val="autoZero"/>
        <c:auto val="0"/>
        <c:lblOffset val="100"/>
        <c:tickLblSkip val="1"/>
        <c:noMultiLvlLbl val="0"/>
      </c:catAx>
      <c:valAx>
        <c:axId val="613739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732407"/>
        <c:crossesAt val="1"/>
        <c:crossBetween val="between"/>
        <c:dispUnits/>
      </c:valAx>
      <c:catAx>
        <c:axId val="15494513"/>
        <c:scaling>
          <c:orientation val="minMax"/>
        </c:scaling>
        <c:axPos val="b"/>
        <c:delete val="1"/>
        <c:majorTickMark val="out"/>
        <c:minorTickMark val="none"/>
        <c:tickLblPos val="nextTo"/>
        <c:crossAx val="5232890"/>
        <c:crosses val="autoZero"/>
        <c:auto val="0"/>
        <c:lblOffset val="100"/>
        <c:tickLblSkip val="1"/>
        <c:noMultiLvlLbl val="0"/>
      </c:catAx>
      <c:valAx>
        <c:axId val="5232890"/>
        <c:scaling>
          <c:orientation val="minMax"/>
        </c:scaling>
        <c:axPos val="l"/>
        <c:delete val="1"/>
        <c:majorTickMark val="out"/>
        <c:minorTickMark val="none"/>
        <c:tickLblPos val="nextTo"/>
        <c:crossAx val="154945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legend>
      <c:legendPos val="b"/>
      <c:layout>
        <c:manualLayout>
          <c:xMode val="edge"/>
          <c:yMode val="edge"/>
          <c:x val="0.135"/>
          <c:y val="0.88125"/>
          <c:w val="0.70875"/>
          <c:h val="0.0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47096011"/>
        <c:axId val="21210916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axId val="56680517"/>
        <c:axId val="40362606"/>
      </c:lineChart>
      <c:catAx>
        <c:axId val="47096011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210916"/>
        <c:crosses val="autoZero"/>
        <c:auto val="0"/>
        <c:lblOffset val="100"/>
        <c:tickLblSkip val="1"/>
        <c:noMultiLvlLbl val="0"/>
      </c:catAx>
      <c:valAx>
        <c:axId val="21210916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96011"/>
        <c:crossesAt val="1"/>
        <c:crossBetween val="between"/>
        <c:dispUnits/>
      </c:valAx>
      <c:catAx>
        <c:axId val="56680517"/>
        <c:scaling>
          <c:orientation val="minMax"/>
        </c:scaling>
        <c:axPos val="b"/>
        <c:delete val="1"/>
        <c:majorTickMark val="out"/>
        <c:minorTickMark val="none"/>
        <c:tickLblPos val="nextTo"/>
        <c:crossAx val="40362606"/>
        <c:crosses val="autoZero"/>
        <c:auto val="0"/>
        <c:lblOffset val="100"/>
        <c:tickLblSkip val="1"/>
        <c:noMultiLvlLbl val="0"/>
      </c:catAx>
      <c:valAx>
        <c:axId val="40362606"/>
        <c:scaling>
          <c:orientation val="minMax"/>
        </c:scaling>
        <c:axPos val="l"/>
        <c:delete val="1"/>
        <c:majorTickMark val="out"/>
        <c:minorTickMark val="none"/>
        <c:tickLblPos val="nextTo"/>
        <c:crossAx val="56680517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27719135"/>
        <c:axId val="48145624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axId val="30657433"/>
        <c:axId val="7481442"/>
      </c:lineChart>
      <c:catAx>
        <c:axId val="27719135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45624"/>
        <c:crosses val="autoZero"/>
        <c:auto val="0"/>
        <c:lblOffset val="100"/>
        <c:tickLblSkip val="1"/>
        <c:noMultiLvlLbl val="0"/>
      </c:catAx>
      <c:valAx>
        <c:axId val="48145624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719135"/>
        <c:crossesAt val="1"/>
        <c:crossBetween val="between"/>
        <c:dispUnits/>
      </c:valAx>
      <c:catAx>
        <c:axId val="30657433"/>
        <c:scaling>
          <c:orientation val="minMax"/>
        </c:scaling>
        <c:axPos val="b"/>
        <c:delete val="1"/>
        <c:majorTickMark val="out"/>
        <c:minorTickMark val="none"/>
        <c:tickLblPos val="nextTo"/>
        <c:crossAx val="7481442"/>
        <c:crosses val="autoZero"/>
        <c:auto val="0"/>
        <c:lblOffset val="100"/>
        <c:tickLblSkip val="1"/>
        <c:noMultiLvlLbl val="0"/>
      </c:catAx>
      <c:valAx>
        <c:axId val="7481442"/>
        <c:scaling>
          <c:orientation val="minMax"/>
        </c:scaling>
        <c:axPos val="l"/>
        <c:delete val="1"/>
        <c:majorTickMark val="out"/>
        <c:minorTickMark val="none"/>
        <c:tickLblPos val="nextTo"/>
        <c:crossAx val="30657433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224115"/>
        <c:axId val="2017036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axId val="18153325"/>
        <c:axId val="29162198"/>
      </c:lineChart>
      <c:catAx>
        <c:axId val="224115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7036"/>
        <c:crosses val="autoZero"/>
        <c:auto val="0"/>
        <c:lblOffset val="100"/>
        <c:tickLblSkip val="1"/>
        <c:noMultiLvlLbl val="0"/>
      </c:catAx>
      <c:valAx>
        <c:axId val="2017036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115"/>
        <c:crossesAt val="1"/>
        <c:crossBetween val="between"/>
        <c:dispUnits/>
      </c:valAx>
      <c:catAx>
        <c:axId val="18153325"/>
        <c:scaling>
          <c:orientation val="minMax"/>
        </c:scaling>
        <c:axPos val="b"/>
        <c:delete val="1"/>
        <c:majorTickMark val="out"/>
        <c:minorTickMark val="none"/>
        <c:tickLblPos val="nextTo"/>
        <c:crossAx val="29162198"/>
        <c:crosses val="autoZero"/>
        <c:auto val="0"/>
        <c:lblOffset val="100"/>
        <c:tickLblSkip val="1"/>
        <c:noMultiLvlLbl val="0"/>
      </c:catAx>
      <c:valAx>
        <c:axId val="29162198"/>
        <c:scaling>
          <c:orientation val="minMax"/>
        </c:scaling>
        <c:axPos val="l"/>
        <c:delete val="1"/>
        <c:majorTickMark val="out"/>
        <c:minorTickMark val="none"/>
        <c:tickLblPos val="nextTo"/>
        <c:crossAx val="18153325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3275"/>
          <c:w val="0.94725"/>
          <c:h val="0.9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'SEGUIMIENTO Y ANALISIS EXT03'!$C$15</c:f>
              <c:strCache>
                <c:ptCount val="1"/>
                <c:pt idx="0">
                  <c:v>Valor indicador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'SEGUIMIENTO Y ANALISIS EXT03'!$A$16:$A$27</c:f>
              <c:strCache/>
            </c:strRef>
          </c:cat>
          <c:val>
            <c:numRef>
              <c:f>'SEGUIMIENTO Y ANALISIS EXT03'!$C$16:$C$27</c:f>
              <c:numCache/>
            </c:numRef>
          </c:val>
        </c:ser>
        <c:axId val="61133191"/>
        <c:axId val="13327808"/>
      </c:barChart>
      <c:lineChart>
        <c:grouping val="standard"/>
        <c:varyColors val="0"/>
        <c:ser>
          <c:idx val="2"/>
          <c:order val="1"/>
          <c:tx>
            <c:strRef>
              <c:f>'SEGUIMIENTO Y ANALISIS EXT03'!$D$15</c:f>
              <c:strCache>
                <c:ptCount val="1"/>
                <c:pt idx="0">
                  <c:v>Meta del periodo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'SEGUIMIENTO Y ANALISIS EXT03'!$A$16:$A$27</c:f>
              <c:strCache/>
            </c:strRef>
          </c:cat>
          <c:val>
            <c:numRef>
              <c:f>'SEGUIMIENTO Y ANALISIS EXT03'!$D$16:$D$27</c:f>
              <c:numCache/>
            </c:numRef>
          </c:val>
          <c:smooth val="0"/>
        </c:ser>
        <c:axId val="52841409"/>
        <c:axId val="5810634"/>
      </c:lineChart>
      <c:catAx>
        <c:axId val="61133191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27808"/>
        <c:crosses val="autoZero"/>
        <c:auto val="0"/>
        <c:lblOffset val="100"/>
        <c:tickLblSkip val="1"/>
        <c:noMultiLvlLbl val="0"/>
      </c:catAx>
      <c:valAx>
        <c:axId val="133278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133191"/>
        <c:crossesAt val="1"/>
        <c:crossBetween val="between"/>
        <c:dispUnits/>
      </c:valAx>
      <c:catAx>
        <c:axId val="52841409"/>
        <c:scaling>
          <c:orientation val="minMax"/>
        </c:scaling>
        <c:axPos val="b"/>
        <c:delete val="1"/>
        <c:majorTickMark val="out"/>
        <c:minorTickMark val="none"/>
        <c:tickLblPos val="nextTo"/>
        <c:crossAx val="5810634"/>
        <c:crosses val="autoZero"/>
        <c:auto val="0"/>
        <c:lblOffset val="100"/>
        <c:tickLblSkip val="1"/>
        <c:noMultiLvlLbl val="0"/>
      </c:catAx>
      <c:valAx>
        <c:axId val="5810634"/>
        <c:scaling>
          <c:orientation val="minMax"/>
        </c:scaling>
        <c:axPos val="l"/>
        <c:delete val="1"/>
        <c:majorTickMark val="out"/>
        <c:minorTickMark val="none"/>
        <c:tickLblPos val="nextTo"/>
        <c:crossAx val="528414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legend>
      <c:legendPos val="b"/>
      <c:layout>
        <c:manualLayout>
          <c:xMode val="edge"/>
          <c:yMode val="edge"/>
          <c:x val="0.13225"/>
          <c:y val="0.87675"/>
          <c:w val="0.71475"/>
          <c:h val="0.0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A1" TargetMode="External" /><Relationship Id="rId3" Type="http://schemas.openxmlformats.org/officeDocument/2006/relationships/hyperlink" Target="A1" TargetMode="External" /><Relationship Id="rId4" Type="http://schemas.openxmlformats.org/officeDocument/2006/relationships/hyperlink" Target="A1" TargetMode="External" /><Relationship Id="rId5" Type="http://schemas.openxmlformats.org/officeDocument/2006/relationships/hyperlink" Target="A1" TargetMode="External" /><Relationship Id="rId6" Type="http://schemas.openxmlformats.org/officeDocument/2006/relationships/hyperlink" Target="A1" TargetMode="External" /><Relationship Id="rId7" Type="http://schemas.openxmlformats.org/officeDocument/2006/relationships/hyperlink" Target="A1" TargetMode="External" /><Relationship Id="rId8" Type="http://schemas.openxmlformats.org/officeDocument/2006/relationships/chart" Target="/xl/charts/chart2.xml" /><Relationship Id="rId9" Type="http://schemas.openxmlformats.org/officeDocument/2006/relationships/hyperlink" Target="A1" TargetMode="External" /><Relationship Id="rId10" Type="http://schemas.openxmlformats.org/officeDocument/2006/relationships/chart" Target="/xl/charts/chart3.xml" /><Relationship Id="rId11" Type="http://schemas.openxmlformats.org/officeDocument/2006/relationships/hyperlink" Target="A1" TargetMode="External" /><Relationship Id="rId12" Type="http://schemas.openxmlformats.org/officeDocument/2006/relationships/chart" Target="/xl/charts/chart4.xml" /><Relationship Id="rId13" Type="http://schemas.openxmlformats.org/officeDocument/2006/relationships/hyperlink" Target="A1" TargetMode="External" /><Relationship Id="rId14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hyperlink" Target="A1" TargetMode="External" /><Relationship Id="rId3" Type="http://schemas.openxmlformats.org/officeDocument/2006/relationships/hyperlink" Target="A1" TargetMode="External" /><Relationship Id="rId4" Type="http://schemas.openxmlformats.org/officeDocument/2006/relationships/hyperlink" Target="A1" TargetMode="External" /><Relationship Id="rId5" Type="http://schemas.openxmlformats.org/officeDocument/2006/relationships/hyperlink" Target="A1" TargetMode="External" /><Relationship Id="rId6" Type="http://schemas.openxmlformats.org/officeDocument/2006/relationships/hyperlink" Target="A1" TargetMode="External" /><Relationship Id="rId7" Type="http://schemas.openxmlformats.org/officeDocument/2006/relationships/hyperlink" Target="A1" TargetMode="External" /><Relationship Id="rId8" Type="http://schemas.openxmlformats.org/officeDocument/2006/relationships/chart" Target="/xl/charts/chart6.xml" /><Relationship Id="rId9" Type="http://schemas.openxmlformats.org/officeDocument/2006/relationships/hyperlink" Target="A1" TargetMode="External" /><Relationship Id="rId10" Type="http://schemas.openxmlformats.org/officeDocument/2006/relationships/chart" Target="/xl/charts/chart7.xml" /><Relationship Id="rId11" Type="http://schemas.openxmlformats.org/officeDocument/2006/relationships/hyperlink" Target="A1" TargetMode="External" /><Relationship Id="rId12" Type="http://schemas.openxmlformats.org/officeDocument/2006/relationships/chart" Target="/xl/charts/chart8.xml" /><Relationship Id="rId13" Type="http://schemas.openxmlformats.org/officeDocument/2006/relationships/hyperlink" Target="A1" TargetMode="External" /><Relationship Id="rId14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hyperlink" Target="A1" TargetMode="External" /><Relationship Id="rId3" Type="http://schemas.openxmlformats.org/officeDocument/2006/relationships/hyperlink" Target="A1" TargetMode="External" /><Relationship Id="rId4" Type="http://schemas.openxmlformats.org/officeDocument/2006/relationships/hyperlink" Target="A1" TargetMode="External" /><Relationship Id="rId5" Type="http://schemas.openxmlformats.org/officeDocument/2006/relationships/hyperlink" Target="A1" TargetMode="External" /><Relationship Id="rId6" Type="http://schemas.openxmlformats.org/officeDocument/2006/relationships/hyperlink" Target="A1" TargetMode="External" /><Relationship Id="rId7" Type="http://schemas.openxmlformats.org/officeDocument/2006/relationships/hyperlink" Target="A1" TargetMode="External" /><Relationship Id="rId8" Type="http://schemas.openxmlformats.org/officeDocument/2006/relationships/chart" Target="/xl/charts/chart10.xml" /><Relationship Id="rId9" Type="http://schemas.openxmlformats.org/officeDocument/2006/relationships/hyperlink" Target="A1" TargetMode="External" /><Relationship Id="rId10" Type="http://schemas.openxmlformats.org/officeDocument/2006/relationships/chart" Target="/xl/charts/chart11.xml" /><Relationship Id="rId11" Type="http://schemas.openxmlformats.org/officeDocument/2006/relationships/hyperlink" Target="A1" TargetMode="External" /><Relationship Id="rId12" Type="http://schemas.openxmlformats.org/officeDocument/2006/relationships/chart" Target="/xl/charts/chart12.xml" /><Relationship Id="rId13" Type="http://schemas.openxmlformats.org/officeDocument/2006/relationships/hyperlink" Target="A1" TargetMode="External" /><Relationship Id="rId14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hyperlink" Target="A1" TargetMode="External" /><Relationship Id="rId3" Type="http://schemas.openxmlformats.org/officeDocument/2006/relationships/hyperlink" Target="A1" TargetMode="External" /><Relationship Id="rId4" Type="http://schemas.openxmlformats.org/officeDocument/2006/relationships/hyperlink" Target="A1" TargetMode="External" /><Relationship Id="rId5" Type="http://schemas.openxmlformats.org/officeDocument/2006/relationships/hyperlink" Target="A1" TargetMode="External" /><Relationship Id="rId6" Type="http://schemas.openxmlformats.org/officeDocument/2006/relationships/hyperlink" Target="A1" TargetMode="External" /><Relationship Id="rId7" Type="http://schemas.openxmlformats.org/officeDocument/2006/relationships/hyperlink" Target="A1" TargetMode="External" /><Relationship Id="rId8" Type="http://schemas.openxmlformats.org/officeDocument/2006/relationships/chart" Target="/xl/charts/chart14.xml" /><Relationship Id="rId9" Type="http://schemas.openxmlformats.org/officeDocument/2006/relationships/hyperlink" Target="A1" TargetMode="External" /><Relationship Id="rId10" Type="http://schemas.openxmlformats.org/officeDocument/2006/relationships/chart" Target="/xl/charts/chart15.xml" /><Relationship Id="rId11" Type="http://schemas.openxmlformats.org/officeDocument/2006/relationships/hyperlink" Target="A1" TargetMode="External" /><Relationship Id="rId12" Type="http://schemas.openxmlformats.org/officeDocument/2006/relationships/chart" Target="/xl/charts/chart16.xml" /><Relationship Id="rId13" Type="http://schemas.openxmlformats.org/officeDocument/2006/relationships/hyperlink" Target="A1" TargetMode="External" /><Relationship Id="rId14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hyperlink" Target="A1" TargetMode="External" /><Relationship Id="rId3" Type="http://schemas.openxmlformats.org/officeDocument/2006/relationships/hyperlink" Target="A1" TargetMode="External" /><Relationship Id="rId4" Type="http://schemas.openxmlformats.org/officeDocument/2006/relationships/hyperlink" Target="A1" TargetMode="External" /><Relationship Id="rId5" Type="http://schemas.openxmlformats.org/officeDocument/2006/relationships/hyperlink" Target="A1" TargetMode="External" /><Relationship Id="rId6" Type="http://schemas.openxmlformats.org/officeDocument/2006/relationships/hyperlink" Target="A1" TargetMode="External" /><Relationship Id="rId7" Type="http://schemas.openxmlformats.org/officeDocument/2006/relationships/hyperlink" Target="A1" TargetMode="External" /><Relationship Id="rId8" Type="http://schemas.openxmlformats.org/officeDocument/2006/relationships/chart" Target="/xl/charts/chart18.xml" /><Relationship Id="rId9" Type="http://schemas.openxmlformats.org/officeDocument/2006/relationships/hyperlink" Target="A1" TargetMode="External" /><Relationship Id="rId10" Type="http://schemas.openxmlformats.org/officeDocument/2006/relationships/chart" Target="/xl/charts/chart19.xml" /><Relationship Id="rId11" Type="http://schemas.openxmlformats.org/officeDocument/2006/relationships/hyperlink" Target="A1" TargetMode="External" /><Relationship Id="rId12" Type="http://schemas.openxmlformats.org/officeDocument/2006/relationships/chart" Target="/xl/charts/chart20.xml" /><Relationship Id="rId13" Type="http://schemas.openxmlformats.org/officeDocument/2006/relationships/hyperlink" Target="A1" TargetMode="External" /><Relationship Id="rId14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hyperlink" Target="A1" TargetMode="External" /><Relationship Id="rId3" Type="http://schemas.openxmlformats.org/officeDocument/2006/relationships/hyperlink" Target="A1" TargetMode="External" /><Relationship Id="rId4" Type="http://schemas.openxmlformats.org/officeDocument/2006/relationships/hyperlink" Target="A1" TargetMode="External" /><Relationship Id="rId5" Type="http://schemas.openxmlformats.org/officeDocument/2006/relationships/hyperlink" Target="A1" TargetMode="External" /><Relationship Id="rId6" Type="http://schemas.openxmlformats.org/officeDocument/2006/relationships/hyperlink" Target="A1" TargetMode="External" /><Relationship Id="rId7" Type="http://schemas.openxmlformats.org/officeDocument/2006/relationships/hyperlink" Target="A1" TargetMode="External" /><Relationship Id="rId8" Type="http://schemas.openxmlformats.org/officeDocument/2006/relationships/chart" Target="/xl/charts/chart22.xml" /><Relationship Id="rId9" Type="http://schemas.openxmlformats.org/officeDocument/2006/relationships/hyperlink" Target="A1" TargetMode="External" /><Relationship Id="rId10" Type="http://schemas.openxmlformats.org/officeDocument/2006/relationships/chart" Target="/xl/charts/chart23.xml" /><Relationship Id="rId11" Type="http://schemas.openxmlformats.org/officeDocument/2006/relationships/hyperlink" Target="A1" TargetMode="External" /><Relationship Id="rId12" Type="http://schemas.openxmlformats.org/officeDocument/2006/relationships/chart" Target="/xl/charts/chart24.xml" /><Relationship Id="rId13" Type="http://schemas.openxmlformats.org/officeDocument/2006/relationships/hyperlink" Target="A1" TargetMode="External" /><Relationship Id="rId14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hyperlink" Target="A1" TargetMode="External" /><Relationship Id="rId3" Type="http://schemas.openxmlformats.org/officeDocument/2006/relationships/hyperlink" Target="A1" TargetMode="External" /><Relationship Id="rId4" Type="http://schemas.openxmlformats.org/officeDocument/2006/relationships/hyperlink" Target="A1" TargetMode="External" /><Relationship Id="rId5" Type="http://schemas.openxmlformats.org/officeDocument/2006/relationships/hyperlink" Target="A1" TargetMode="External" /><Relationship Id="rId6" Type="http://schemas.openxmlformats.org/officeDocument/2006/relationships/hyperlink" Target="A1" TargetMode="External" /><Relationship Id="rId7" Type="http://schemas.openxmlformats.org/officeDocument/2006/relationships/hyperlink" Target="A1" TargetMode="External" /><Relationship Id="rId8" Type="http://schemas.openxmlformats.org/officeDocument/2006/relationships/chart" Target="/xl/charts/chart26.xml" /><Relationship Id="rId9" Type="http://schemas.openxmlformats.org/officeDocument/2006/relationships/hyperlink" Target="A1" TargetMode="External" /><Relationship Id="rId10" Type="http://schemas.openxmlformats.org/officeDocument/2006/relationships/chart" Target="/xl/charts/chart27.xml" /><Relationship Id="rId11" Type="http://schemas.openxmlformats.org/officeDocument/2006/relationships/hyperlink" Target="A1" TargetMode="External" /><Relationship Id="rId12" Type="http://schemas.openxmlformats.org/officeDocument/2006/relationships/chart" Target="/xl/charts/chart28.xml" /><Relationship Id="rId13" Type="http://schemas.openxmlformats.org/officeDocument/2006/relationships/hyperlink" Target="A1" TargetMode="External" /><Relationship Id="rId1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14</xdr:row>
      <xdr:rowOff>0</xdr:rowOff>
    </xdr:from>
    <xdr:to>
      <xdr:col>8</xdr:col>
      <xdr:colOff>1143000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4229100" y="4257675"/>
        <a:ext cx="49244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12</xdr:row>
      <xdr:rowOff>38100</xdr:rowOff>
    </xdr:from>
    <xdr:to>
      <xdr:col>9</xdr:col>
      <xdr:colOff>0</xdr:colOff>
      <xdr:row>12</xdr:row>
      <xdr:rowOff>285750</xdr:rowOff>
    </xdr:to>
    <xdr:sp>
      <xdr:nvSpPr>
        <xdr:cNvPr id="2" name="AutoShape 3">
          <a:hlinkClick r:id="rId2"/>
        </xdr:cNvPr>
        <xdr:cNvSpPr>
          <a:spLocks/>
        </xdr:cNvSpPr>
      </xdr:nvSpPr>
      <xdr:spPr>
        <a:xfrm>
          <a:off x="9248775" y="3848100"/>
          <a:ext cx="0" cy="24765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" name="AutoShape 4">
          <a:hlinkClick r:id="rId3"/>
        </xdr:cNvPr>
        <xdr:cNvSpPr>
          <a:spLocks/>
        </xdr:cNvSpPr>
      </xdr:nvSpPr>
      <xdr:spPr>
        <a:xfrm>
          <a:off x="924877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" name="AutoShape 5">
          <a:hlinkClick r:id="rId4"/>
        </xdr:cNvPr>
        <xdr:cNvSpPr>
          <a:spLocks/>
        </xdr:cNvSpPr>
      </xdr:nvSpPr>
      <xdr:spPr>
        <a:xfrm>
          <a:off x="924877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" name="AutoShape 6">
          <a:hlinkClick r:id="rId5"/>
        </xdr:cNvPr>
        <xdr:cNvSpPr>
          <a:spLocks/>
        </xdr:cNvSpPr>
      </xdr:nvSpPr>
      <xdr:spPr>
        <a:xfrm>
          <a:off x="924877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" name="AutoShape 7">
          <a:hlinkClick r:id="rId6"/>
        </xdr:cNvPr>
        <xdr:cNvSpPr>
          <a:spLocks/>
        </xdr:cNvSpPr>
      </xdr:nvSpPr>
      <xdr:spPr>
        <a:xfrm>
          <a:off x="924877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" name="AutoShape 8">
          <a:hlinkClick r:id="rId7"/>
        </xdr:cNvPr>
        <xdr:cNvSpPr>
          <a:spLocks/>
        </xdr:cNvSpPr>
      </xdr:nvSpPr>
      <xdr:spPr>
        <a:xfrm>
          <a:off x="924877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8" name="Chart 9"/>
        <xdr:cNvGraphicFramePr/>
      </xdr:nvGraphicFramePr>
      <xdr:xfrm>
        <a:off x="5314950" y="11610975"/>
        <a:ext cx="39338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" name="AutoShape 10">
          <a:hlinkClick r:id="rId9"/>
        </xdr:cNvPr>
        <xdr:cNvSpPr>
          <a:spLocks/>
        </xdr:cNvSpPr>
      </xdr:nvSpPr>
      <xdr:spPr>
        <a:xfrm>
          <a:off x="924877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10" name="Chart 11"/>
        <xdr:cNvGraphicFramePr/>
      </xdr:nvGraphicFramePr>
      <xdr:xfrm>
        <a:off x="5314950" y="11610975"/>
        <a:ext cx="39338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" name="AutoShape 12">
          <a:hlinkClick r:id="rId11"/>
        </xdr:cNvPr>
        <xdr:cNvSpPr>
          <a:spLocks/>
        </xdr:cNvSpPr>
      </xdr:nvSpPr>
      <xdr:spPr>
        <a:xfrm>
          <a:off x="924877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12" name="Chart 13"/>
        <xdr:cNvGraphicFramePr/>
      </xdr:nvGraphicFramePr>
      <xdr:xfrm>
        <a:off x="5314950" y="11610975"/>
        <a:ext cx="393382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" name="AutoShape 14">
          <a:hlinkClick r:id="rId13"/>
        </xdr:cNvPr>
        <xdr:cNvSpPr>
          <a:spLocks/>
        </xdr:cNvSpPr>
      </xdr:nvSpPr>
      <xdr:spPr>
        <a:xfrm>
          <a:off x="924877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" name="AutoShape 15"/>
        <xdr:cNvSpPr>
          <a:spLocks/>
        </xdr:cNvSpPr>
      </xdr:nvSpPr>
      <xdr:spPr>
        <a:xfrm rot="16200000">
          <a:off x="924877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" name="AutoShape 16"/>
        <xdr:cNvSpPr>
          <a:spLocks/>
        </xdr:cNvSpPr>
      </xdr:nvSpPr>
      <xdr:spPr>
        <a:xfrm rot="5400000">
          <a:off x="924877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6" name="AutoShape 17"/>
        <xdr:cNvSpPr>
          <a:spLocks/>
        </xdr:cNvSpPr>
      </xdr:nvSpPr>
      <xdr:spPr>
        <a:xfrm rot="16200000">
          <a:off x="924877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7" name="AutoShape 18"/>
        <xdr:cNvSpPr>
          <a:spLocks/>
        </xdr:cNvSpPr>
      </xdr:nvSpPr>
      <xdr:spPr>
        <a:xfrm rot="5400000">
          <a:off x="924877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" name="AutoShape 19"/>
        <xdr:cNvSpPr>
          <a:spLocks/>
        </xdr:cNvSpPr>
      </xdr:nvSpPr>
      <xdr:spPr>
        <a:xfrm rot="5400000">
          <a:off x="924877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9" name="AutoShape 20"/>
        <xdr:cNvSpPr>
          <a:spLocks/>
        </xdr:cNvSpPr>
      </xdr:nvSpPr>
      <xdr:spPr>
        <a:xfrm rot="5400000">
          <a:off x="924877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0" name="AutoShape 21"/>
        <xdr:cNvSpPr>
          <a:spLocks/>
        </xdr:cNvSpPr>
      </xdr:nvSpPr>
      <xdr:spPr>
        <a:xfrm rot="5400000">
          <a:off x="924877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1" name="AutoShape 22"/>
        <xdr:cNvSpPr>
          <a:spLocks/>
        </xdr:cNvSpPr>
      </xdr:nvSpPr>
      <xdr:spPr>
        <a:xfrm rot="5400000">
          <a:off x="924877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2" name="AutoShape 23"/>
        <xdr:cNvSpPr>
          <a:spLocks/>
        </xdr:cNvSpPr>
      </xdr:nvSpPr>
      <xdr:spPr>
        <a:xfrm rot="5400000">
          <a:off x="924877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</xdr:row>
      <xdr:rowOff>152400</xdr:rowOff>
    </xdr:from>
    <xdr:to>
      <xdr:col>0</xdr:col>
      <xdr:colOff>942975</xdr:colOff>
      <xdr:row>2</xdr:row>
      <xdr:rowOff>333375</xdr:rowOff>
    </xdr:to>
    <xdr:pic>
      <xdr:nvPicPr>
        <xdr:cNvPr id="23" name="Picture 2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675" y="323850"/>
          <a:ext cx="876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14</xdr:row>
      <xdr:rowOff>0</xdr:rowOff>
    </xdr:from>
    <xdr:to>
      <xdr:col>8</xdr:col>
      <xdr:colOff>1143000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4229100" y="4257675"/>
        <a:ext cx="460057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12</xdr:row>
      <xdr:rowOff>38100</xdr:rowOff>
    </xdr:from>
    <xdr:to>
      <xdr:col>9</xdr:col>
      <xdr:colOff>0</xdr:colOff>
      <xdr:row>12</xdr:row>
      <xdr:rowOff>285750</xdr:rowOff>
    </xdr:to>
    <xdr:sp>
      <xdr:nvSpPr>
        <xdr:cNvPr id="2" name="AutoShape 3">
          <a:hlinkClick r:id="rId2"/>
        </xdr:cNvPr>
        <xdr:cNvSpPr>
          <a:spLocks/>
        </xdr:cNvSpPr>
      </xdr:nvSpPr>
      <xdr:spPr>
        <a:xfrm>
          <a:off x="8924925" y="3848100"/>
          <a:ext cx="0" cy="24765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" name="AutoShape 4">
          <a:hlinkClick r:id="rId3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" name="AutoShape 5">
          <a:hlinkClick r:id="rId4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" name="AutoShape 6">
          <a:hlinkClick r:id="rId5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" name="AutoShape 7">
          <a:hlinkClick r:id="rId6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" name="AutoShape 8">
          <a:hlinkClick r:id="rId7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8" name="Chart 9"/>
        <xdr:cNvGraphicFramePr/>
      </xdr:nvGraphicFramePr>
      <xdr:xfrm>
        <a:off x="4991100" y="11610975"/>
        <a:ext cx="39338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" name="AutoShape 10">
          <a:hlinkClick r:id="rId9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10" name="Chart 11"/>
        <xdr:cNvGraphicFramePr/>
      </xdr:nvGraphicFramePr>
      <xdr:xfrm>
        <a:off x="4991100" y="11610975"/>
        <a:ext cx="39338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" name="AutoShape 12">
          <a:hlinkClick r:id="rId11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12" name="Chart 13"/>
        <xdr:cNvGraphicFramePr/>
      </xdr:nvGraphicFramePr>
      <xdr:xfrm>
        <a:off x="4991100" y="11610975"/>
        <a:ext cx="393382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" name="AutoShape 14">
          <a:hlinkClick r:id="rId13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" name="AutoShape 15"/>
        <xdr:cNvSpPr>
          <a:spLocks/>
        </xdr:cNvSpPr>
      </xdr:nvSpPr>
      <xdr:spPr>
        <a:xfrm rot="162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" name="AutoShape 16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6" name="AutoShape 17"/>
        <xdr:cNvSpPr>
          <a:spLocks/>
        </xdr:cNvSpPr>
      </xdr:nvSpPr>
      <xdr:spPr>
        <a:xfrm rot="162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7" name="AutoShape 18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" name="AutoShape 19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9" name="AutoShape 20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0" name="AutoShape 21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1" name="AutoShape 22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2" name="AutoShape 23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</xdr:row>
      <xdr:rowOff>152400</xdr:rowOff>
    </xdr:from>
    <xdr:to>
      <xdr:col>0</xdr:col>
      <xdr:colOff>942975</xdr:colOff>
      <xdr:row>2</xdr:row>
      <xdr:rowOff>333375</xdr:rowOff>
    </xdr:to>
    <xdr:pic>
      <xdr:nvPicPr>
        <xdr:cNvPr id="23" name="Picture 2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675" y="323850"/>
          <a:ext cx="876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14</xdr:row>
      <xdr:rowOff>95250</xdr:rowOff>
    </xdr:from>
    <xdr:to>
      <xdr:col>8</xdr:col>
      <xdr:colOff>704850</xdr:colOff>
      <xdr:row>24</xdr:row>
      <xdr:rowOff>180975</xdr:rowOff>
    </xdr:to>
    <xdr:graphicFrame>
      <xdr:nvGraphicFramePr>
        <xdr:cNvPr id="1" name="Chart 1"/>
        <xdr:cNvGraphicFramePr/>
      </xdr:nvGraphicFramePr>
      <xdr:xfrm>
        <a:off x="5495925" y="4352925"/>
        <a:ext cx="33242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12</xdr:row>
      <xdr:rowOff>38100</xdr:rowOff>
    </xdr:from>
    <xdr:to>
      <xdr:col>9</xdr:col>
      <xdr:colOff>0</xdr:colOff>
      <xdr:row>12</xdr:row>
      <xdr:rowOff>285750</xdr:rowOff>
    </xdr:to>
    <xdr:sp>
      <xdr:nvSpPr>
        <xdr:cNvPr id="2" name="AutoShape 3">
          <a:hlinkClick r:id="rId2"/>
        </xdr:cNvPr>
        <xdr:cNvSpPr>
          <a:spLocks/>
        </xdr:cNvSpPr>
      </xdr:nvSpPr>
      <xdr:spPr>
        <a:xfrm>
          <a:off x="9353550" y="3848100"/>
          <a:ext cx="0" cy="24765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" name="AutoShape 4">
          <a:hlinkClick r:id="rId3"/>
        </xdr:cNvPr>
        <xdr:cNvSpPr>
          <a:spLocks/>
        </xdr:cNvSpPr>
      </xdr:nvSpPr>
      <xdr:spPr>
        <a:xfrm>
          <a:off x="9353550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" name="AutoShape 5">
          <a:hlinkClick r:id="rId4"/>
        </xdr:cNvPr>
        <xdr:cNvSpPr>
          <a:spLocks/>
        </xdr:cNvSpPr>
      </xdr:nvSpPr>
      <xdr:spPr>
        <a:xfrm>
          <a:off x="9353550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" name="AutoShape 6">
          <a:hlinkClick r:id="rId5"/>
        </xdr:cNvPr>
        <xdr:cNvSpPr>
          <a:spLocks/>
        </xdr:cNvSpPr>
      </xdr:nvSpPr>
      <xdr:spPr>
        <a:xfrm>
          <a:off x="9353550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" name="AutoShape 7">
          <a:hlinkClick r:id="rId6"/>
        </xdr:cNvPr>
        <xdr:cNvSpPr>
          <a:spLocks/>
        </xdr:cNvSpPr>
      </xdr:nvSpPr>
      <xdr:spPr>
        <a:xfrm>
          <a:off x="9353550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" name="AutoShape 8">
          <a:hlinkClick r:id="rId7"/>
        </xdr:cNvPr>
        <xdr:cNvSpPr>
          <a:spLocks/>
        </xdr:cNvSpPr>
      </xdr:nvSpPr>
      <xdr:spPr>
        <a:xfrm>
          <a:off x="9353550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8" name="Chart 9"/>
        <xdr:cNvGraphicFramePr/>
      </xdr:nvGraphicFramePr>
      <xdr:xfrm>
        <a:off x="5419725" y="11610975"/>
        <a:ext cx="39338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" name="AutoShape 10">
          <a:hlinkClick r:id="rId9"/>
        </xdr:cNvPr>
        <xdr:cNvSpPr>
          <a:spLocks/>
        </xdr:cNvSpPr>
      </xdr:nvSpPr>
      <xdr:spPr>
        <a:xfrm>
          <a:off x="9353550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10" name="Chart 11"/>
        <xdr:cNvGraphicFramePr/>
      </xdr:nvGraphicFramePr>
      <xdr:xfrm>
        <a:off x="5419725" y="11610975"/>
        <a:ext cx="39338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" name="AutoShape 12">
          <a:hlinkClick r:id="rId11"/>
        </xdr:cNvPr>
        <xdr:cNvSpPr>
          <a:spLocks/>
        </xdr:cNvSpPr>
      </xdr:nvSpPr>
      <xdr:spPr>
        <a:xfrm>
          <a:off x="9353550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12" name="Chart 13"/>
        <xdr:cNvGraphicFramePr/>
      </xdr:nvGraphicFramePr>
      <xdr:xfrm>
        <a:off x="5419725" y="11610975"/>
        <a:ext cx="393382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" name="AutoShape 14">
          <a:hlinkClick r:id="rId13"/>
        </xdr:cNvPr>
        <xdr:cNvSpPr>
          <a:spLocks/>
        </xdr:cNvSpPr>
      </xdr:nvSpPr>
      <xdr:spPr>
        <a:xfrm>
          <a:off x="9353550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" name="AutoShape 15"/>
        <xdr:cNvSpPr>
          <a:spLocks/>
        </xdr:cNvSpPr>
      </xdr:nvSpPr>
      <xdr:spPr>
        <a:xfrm rot="16200000">
          <a:off x="9353550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" name="AutoShape 16"/>
        <xdr:cNvSpPr>
          <a:spLocks/>
        </xdr:cNvSpPr>
      </xdr:nvSpPr>
      <xdr:spPr>
        <a:xfrm rot="5400000">
          <a:off x="9353550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6" name="AutoShape 17"/>
        <xdr:cNvSpPr>
          <a:spLocks/>
        </xdr:cNvSpPr>
      </xdr:nvSpPr>
      <xdr:spPr>
        <a:xfrm rot="16200000">
          <a:off x="9353550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7" name="AutoShape 18"/>
        <xdr:cNvSpPr>
          <a:spLocks/>
        </xdr:cNvSpPr>
      </xdr:nvSpPr>
      <xdr:spPr>
        <a:xfrm rot="5400000">
          <a:off x="9353550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" name="AutoShape 19"/>
        <xdr:cNvSpPr>
          <a:spLocks/>
        </xdr:cNvSpPr>
      </xdr:nvSpPr>
      <xdr:spPr>
        <a:xfrm rot="5400000">
          <a:off x="9353550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9" name="AutoShape 20"/>
        <xdr:cNvSpPr>
          <a:spLocks/>
        </xdr:cNvSpPr>
      </xdr:nvSpPr>
      <xdr:spPr>
        <a:xfrm rot="5400000">
          <a:off x="9353550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0" name="AutoShape 21"/>
        <xdr:cNvSpPr>
          <a:spLocks/>
        </xdr:cNvSpPr>
      </xdr:nvSpPr>
      <xdr:spPr>
        <a:xfrm rot="5400000">
          <a:off x="9353550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1" name="AutoShape 22"/>
        <xdr:cNvSpPr>
          <a:spLocks/>
        </xdr:cNvSpPr>
      </xdr:nvSpPr>
      <xdr:spPr>
        <a:xfrm rot="5400000">
          <a:off x="9353550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2" name="AutoShape 23"/>
        <xdr:cNvSpPr>
          <a:spLocks/>
        </xdr:cNvSpPr>
      </xdr:nvSpPr>
      <xdr:spPr>
        <a:xfrm rot="5400000">
          <a:off x="9353550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</xdr:row>
      <xdr:rowOff>152400</xdr:rowOff>
    </xdr:from>
    <xdr:to>
      <xdr:col>0</xdr:col>
      <xdr:colOff>942975</xdr:colOff>
      <xdr:row>2</xdr:row>
      <xdr:rowOff>333375</xdr:rowOff>
    </xdr:to>
    <xdr:pic>
      <xdr:nvPicPr>
        <xdr:cNvPr id="23" name="Picture 2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675" y="323850"/>
          <a:ext cx="876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14</xdr:row>
      <xdr:rowOff>114300</xdr:rowOff>
    </xdr:from>
    <xdr:to>
      <xdr:col>8</xdr:col>
      <xdr:colOff>219075</xdr:colOff>
      <xdr:row>24</xdr:row>
      <xdr:rowOff>161925</xdr:rowOff>
    </xdr:to>
    <xdr:graphicFrame>
      <xdr:nvGraphicFramePr>
        <xdr:cNvPr id="1" name="Chart 1"/>
        <xdr:cNvGraphicFramePr/>
      </xdr:nvGraphicFramePr>
      <xdr:xfrm>
        <a:off x="4133850" y="4371975"/>
        <a:ext cx="37719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12</xdr:row>
      <xdr:rowOff>38100</xdr:rowOff>
    </xdr:from>
    <xdr:to>
      <xdr:col>9</xdr:col>
      <xdr:colOff>0</xdr:colOff>
      <xdr:row>12</xdr:row>
      <xdr:rowOff>285750</xdr:rowOff>
    </xdr:to>
    <xdr:sp>
      <xdr:nvSpPr>
        <xdr:cNvPr id="2" name="AutoShape 3">
          <a:hlinkClick r:id="rId2"/>
        </xdr:cNvPr>
        <xdr:cNvSpPr>
          <a:spLocks/>
        </xdr:cNvSpPr>
      </xdr:nvSpPr>
      <xdr:spPr>
        <a:xfrm>
          <a:off x="8924925" y="3848100"/>
          <a:ext cx="0" cy="24765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" name="AutoShape 4">
          <a:hlinkClick r:id="rId3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" name="AutoShape 5">
          <a:hlinkClick r:id="rId4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" name="AutoShape 6">
          <a:hlinkClick r:id="rId5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" name="AutoShape 7">
          <a:hlinkClick r:id="rId6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" name="AutoShape 8">
          <a:hlinkClick r:id="rId7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8" name="Chart 9"/>
        <xdr:cNvGraphicFramePr/>
      </xdr:nvGraphicFramePr>
      <xdr:xfrm>
        <a:off x="4991100" y="11610975"/>
        <a:ext cx="39338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" name="AutoShape 10">
          <a:hlinkClick r:id="rId9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10" name="Chart 11"/>
        <xdr:cNvGraphicFramePr/>
      </xdr:nvGraphicFramePr>
      <xdr:xfrm>
        <a:off x="4991100" y="11610975"/>
        <a:ext cx="39338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" name="AutoShape 12">
          <a:hlinkClick r:id="rId11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12" name="Chart 13"/>
        <xdr:cNvGraphicFramePr/>
      </xdr:nvGraphicFramePr>
      <xdr:xfrm>
        <a:off x="4991100" y="11610975"/>
        <a:ext cx="393382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" name="AutoShape 14">
          <a:hlinkClick r:id="rId13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" name="AutoShape 15"/>
        <xdr:cNvSpPr>
          <a:spLocks/>
        </xdr:cNvSpPr>
      </xdr:nvSpPr>
      <xdr:spPr>
        <a:xfrm rot="162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" name="AutoShape 16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6" name="AutoShape 17"/>
        <xdr:cNvSpPr>
          <a:spLocks/>
        </xdr:cNvSpPr>
      </xdr:nvSpPr>
      <xdr:spPr>
        <a:xfrm rot="162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7" name="AutoShape 18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" name="AutoShape 19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9" name="AutoShape 20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0" name="AutoShape 21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1" name="AutoShape 22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2" name="AutoShape 23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</xdr:row>
      <xdr:rowOff>152400</xdr:rowOff>
    </xdr:from>
    <xdr:to>
      <xdr:col>0</xdr:col>
      <xdr:colOff>942975</xdr:colOff>
      <xdr:row>2</xdr:row>
      <xdr:rowOff>333375</xdr:rowOff>
    </xdr:to>
    <xdr:pic>
      <xdr:nvPicPr>
        <xdr:cNvPr id="23" name="Picture 2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675" y="323850"/>
          <a:ext cx="876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13</xdr:row>
      <xdr:rowOff>9525</xdr:rowOff>
    </xdr:from>
    <xdr:to>
      <xdr:col>8</xdr:col>
      <xdr:colOff>219075</xdr:colOff>
      <xdr:row>23</xdr:row>
      <xdr:rowOff>200025</xdr:rowOff>
    </xdr:to>
    <xdr:graphicFrame>
      <xdr:nvGraphicFramePr>
        <xdr:cNvPr id="1" name="Chart 1"/>
        <xdr:cNvGraphicFramePr/>
      </xdr:nvGraphicFramePr>
      <xdr:xfrm>
        <a:off x="4086225" y="4105275"/>
        <a:ext cx="381952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12</xdr:row>
      <xdr:rowOff>38100</xdr:rowOff>
    </xdr:from>
    <xdr:to>
      <xdr:col>9</xdr:col>
      <xdr:colOff>0</xdr:colOff>
      <xdr:row>12</xdr:row>
      <xdr:rowOff>285750</xdr:rowOff>
    </xdr:to>
    <xdr:sp>
      <xdr:nvSpPr>
        <xdr:cNvPr id="2" name="AutoShape 3">
          <a:hlinkClick r:id="rId2"/>
        </xdr:cNvPr>
        <xdr:cNvSpPr>
          <a:spLocks/>
        </xdr:cNvSpPr>
      </xdr:nvSpPr>
      <xdr:spPr>
        <a:xfrm>
          <a:off x="8924925" y="3848100"/>
          <a:ext cx="0" cy="24765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" name="AutoShape 4">
          <a:hlinkClick r:id="rId3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" name="AutoShape 5">
          <a:hlinkClick r:id="rId4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" name="AutoShape 6">
          <a:hlinkClick r:id="rId5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" name="AutoShape 7">
          <a:hlinkClick r:id="rId6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" name="AutoShape 8">
          <a:hlinkClick r:id="rId7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8" name="Chart 9"/>
        <xdr:cNvGraphicFramePr/>
      </xdr:nvGraphicFramePr>
      <xdr:xfrm>
        <a:off x="4991100" y="11610975"/>
        <a:ext cx="39338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" name="AutoShape 10">
          <a:hlinkClick r:id="rId9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10" name="Chart 11"/>
        <xdr:cNvGraphicFramePr/>
      </xdr:nvGraphicFramePr>
      <xdr:xfrm>
        <a:off x="4991100" y="11610975"/>
        <a:ext cx="39338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" name="AutoShape 12">
          <a:hlinkClick r:id="rId11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12" name="Chart 13"/>
        <xdr:cNvGraphicFramePr/>
      </xdr:nvGraphicFramePr>
      <xdr:xfrm>
        <a:off x="4991100" y="11610975"/>
        <a:ext cx="393382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" name="AutoShape 14">
          <a:hlinkClick r:id="rId13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" name="AutoShape 15"/>
        <xdr:cNvSpPr>
          <a:spLocks/>
        </xdr:cNvSpPr>
      </xdr:nvSpPr>
      <xdr:spPr>
        <a:xfrm rot="162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" name="AutoShape 16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6" name="AutoShape 17"/>
        <xdr:cNvSpPr>
          <a:spLocks/>
        </xdr:cNvSpPr>
      </xdr:nvSpPr>
      <xdr:spPr>
        <a:xfrm rot="162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7" name="AutoShape 18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" name="AutoShape 19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9" name="AutoShape 20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0" name="AutoShape 21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1" name="AutoShape 22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2" name="AutoShape 23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</xdr:row>
      <xdr:rowOff>152400</xdr:rowOff>
    </xdr:from>
    <xdr:to>
      <xdr:col>0</xdr:col>
      <xdr:colOff>942975</xdr:colOff>
      <xdr:row>2</xdr:row>
      <xdr:rowOff>333375</xdr:rowOff>
    </xdr:to>
    <xdr:pic>
      <xdr:nvPicPr>
        <xdr:cNvPr id="23" name="Picture 2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675" y="323850"/>
          <a:ext cx="876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14</xdr:row>
      <xdr:rowOff>0</xdr:rowOff>
    </xdr:from>
    <xdr:to>
      <xdr:col>8</xdr:col>
      <xdr:colOff>1143000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4229100" y="4371975"/>
        <a:ext cx="47339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12</xdr:row>
      <xdr:rowOff>38100</xdr:rowOff>
    </xdr:from>
    <xdr:to>
      <xdr:col>9</xdr:col>
      <xdr:colOff>0</xdr:colOff>
      <xdr:row>12</xdr:row>
      <xdr:rowOff>285750</xdr:rowOff>
    </xdr:to>
    <xdr:sp>
      <xdr:nvSpPr>
        <xdr:cNvPr id="2" name="AutoShape 3">
          <a:hlinkClick r:id="rId2"/>
        </xdr:cNvPr>
        <xdr:cNvSpPr>
          <a:spLocks/>
        </xdr:cNvSpPr>
      </xdr:nvSpPr>
      <xdr:spPr>
        <a:xfrm>
          <a:off x="9058275" y="3962400"/>
          <a:ext cx="0" cy="24765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" name="AutoShape 4">
          <a:hlinkClick r:id="rId3"/>
        </xdr:cNvPr>
        <xdr:cNvSpPr>
          <a:spLocks/>
        </xdr:cNvSpPr>
      </xdr:nvSpPr>
      <xdr:spPr>
        <a:xfrm>
          <a:off x="9058275" y="117252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" name="AutoShape 5">
          <a:hlinkClick r:id="rId4"/>
        </xdr:cNvPr>
        <xdr:cNvSpPr>
          <a:spLocks/>
        </xdr:cNvSpPr>
      </xdr:nvSpPr>
      <xdr:spPr>
        <a:xfrm>
          <a:off x="9058275" y="117252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" name="AutoShape 6">
          <a:hlinkClick r:id="rId5"/>
        </xdr:cNvPr>
        <xdr:cNvSpPr>
          <a:spLocks/>
        </xdr:cNvSpPr>
      </xdr:nvSpPr>
      <xdr:spPr>
        <a:xfrm>
          <a:off x="9058275" y="117252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" name="AutoShape 7">
          <a:hlinkClick r:id="rId6"/>
        </xdr:cNvPr>
        <xdr:cNvSpPr>
          <a:spLocks/>
        </xdr:cNvSpPr>
      </xdr:nvSpPr>
      <xdr:spPr>
        <a:xfrm>
          <a:off x="9058275" y="117252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" name="AutoShape 8">
          <a:hlinkClick r:id="rId7"/>
        </xdr:cNvPr>
        <xdr:cNvSpPr>
          <a:spLocks/>
        </xdr:cNvSpPr>
      </xdr:nvSpPr>
      <xdr:spPr>
        <a:xfrm>
          <a:off x="9058275" y="117252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8" name="Chart 9"/>
        <xdr:cNvGraphicFramePr/>
      </xdr:nvGraphicFramePr>
      <xdr:xfrm>
        <a:off x="5124450" y="11725275"/>
        <a:ext cx="39338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" name="AutoShape 10">
          <a:hlinkClick r:id="rId9"/>
        </xdr:cNvPr>
        <xdr:cNvSpPr>
          <a:spLocks/>
        </xdr:cNvSpPr>
      </xdr:nvSpPr>
      <xdr:spPr>
        <a:xfrm>
          <a:off x="9058275" y="117252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10" name="Chart 11"/>
        <xdr:cNvGraphicFramePr/>
      </xdr:nvGraphicFramePr>
      <xdr:xfrm>
        <a:off x="5124450" y="11725275"/>
        <a:ext cx="39338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" name="AutoShape 12">
          <a:hlinkClick r:id="rId11"/>
        </xdr:cNvPr>
        <xdr:cNvSpPr>
          <a:spLocks/>
        </xdr:cNvSpPr>
      </xdr:nvSpPr>
      <xdr:spPr>
        <a:xfrm>
          <a:off x="9058275" y="117252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12" name="Chart 13"/>
        <xdr:cNvGraphicFramePr/>
      </xdr:nvGraphicFramePr>
      <xdr:xfrm>
        <a:off x="5124450" y="11725275"/>
        <a:ext cx="393382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" name="AutoShape 14">
          <a:hlinkClick r:id="rId13"/>
        </xdr:cNvPr>
        <xdr:cNvSpPr>
          <a:spLocks/>
        </xdr:cNvSpPr>
      </xdr:nvSpPr>
      <xdr:spPr>
        <a:xfrm>
          <a:off x="9058275" y="117252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" name="AutoShape 15"/>
        <xdr:cNvSpPr>
          <a:spLocks/>
        </xdr:cNvSpPr>
      </xdr:nvSpPr>
      <xdr:spPr>
        <a:xfrm rot="16200000">
          <a:off x="9058275" y="117252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" name="AutoShape 16"/>
        <xdr:cNvSpPr>
          <a:spLocks/>
        </xdr:cNvSpPr>
      </xdr:nvSpPr>
      <xdr:spPr>
        <a:xfrm rot="5400000">
          <a:off x="9058275" y="117252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6" name="AutoShape 17"/>
        <xdr:cNvSpPr>
          <a:spLocks/>
        </xdr:cNvSpPr>
      </xdr:nvSpPr>
      <xdr:spPr>
        <a:xfrm rot="16200000">
          <a:off x="9058275" y="117252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7" name="AutoShape 18"/>
        <xdr:cNvSpPr>
          <a:spLocks/>
        </xdr:cNvSpPr>
      </xdr:nvSpPr>
      <xdr:spPr>
        <a:xfrm rot="5400000">
          <a:off x="9058275" y="117252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" name="AutoShape 19"/>
        <xdr:cNvSpPr>
          <a:spLocks/>
        </xdr:cNvSpPr>
      </xdr:nvSpPr>
      <xdr:spPr>
        <a:xfrm rot="5400000">
          <a:off x="9058275" y="117252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9" name="AutoShape 20"/>
        <xdr:cNvSpPr>
          <a:spLocks/>
        </xdr:cNvSpPr>
      </xdr:nvSpPr>
      <xdr:spPr>
        <a:xfrm rot="5400000">
          <a:off x="9058275" y="117252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0" name="AutoShape 21"/>
        <xdr:cNvSpPr>
          <a:spLocks/>
        </xdr:cNvSpPr>
      </xdr:nvSpPr>
      <xdr:spPr>
        <a:xfrm rot="5400000">
          <a:off x="9058275" y="117252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1" name="AutoShape 22"/>
        <xdr:cNvSpPr>
          <a:spLocks/>
        </xdr:cNvSpPr>
      </xdr:nvSpPr>
      <xdr:spPr>
        <a:xfrm rot="5400000">
          <a:off x="9058275" y="117252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2" name="AutoShape 23"/>
        <xdr:cNvSpPr>
          <a:spLocks/>
        </xdr:cNvSpPr>
      </xdr:nvSpPr>
      <xdr:spPr>
        <a:xfrm rot="5400000">
          <a:off x="9058275" y="117252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</xdr:row>
      <xdr:rowOff>152400</xdr:rowOff>
    </xdr:from>
    <xdr:to>
      <xdr:col>0</xdr:col>
      <xdr:colOff>942975</xdr:colOff>
      <xdr:row>2</xdr:row>
      <xdr:rowOff>333375</xdr:rowOff>
    </xdr:to>
    <xdr:pic>
      <xdr:nvPicPr>
        <xdr:cNvPr id="23" name="Picture 2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675" y="323850"/>
          <a:ext cx="876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14</xdr:row>
      <xdr:rowOff>190500</xdr:rowOff>
    </xdr:from>
    <xdr:to>
      <xdr:col>8</xdr:col>
      <xdr:colOff>704850</xdr:colOff>
      <xdr:row>27</xdr:row>
      <xdr:rowOff>9525</xdr:rowOff>
    </xdr:to>
    <xdr:graphicFrame>
      <xdr:nvGraphicFramePr>
        <xdr:cNvPr id="1" name="Chart 1"/>
        <xdr:cNvGraphicFramePr/>
      </xdr:nvGraphicFramePr>
      <xdr:xfrm>
        <a:off x="4343400" y="4448175"/>
        <a:ext cx="426720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12</xdr:row>
      <xdr:rowOff>38100</xdr:rowOff>
    </xdr:from>
    <xdr:to>
      <xdr:col>9</xdr:col>
      <xdr:colOff>0</xdr:colOff>
      <xdr:row>12</xdr:row>
      <xdr:rowOff>285750</xdr:rowOff>
    </xdr:to>
    <xdr:sp>
      <xdr:nvSpPr>
        <xdr:cNvPr id="2" name="AutoShape 3">
          <a:hlinkClick r:id="rId2"/>
        </xdr:cNvPr>
        <xdr:cNvSpPr>
          <a:spLocks/>
        </xdr:cNvSpPr>
      </xdr:nvSpPr>
      <xdr:spPr>
        <a:xfrm>
          <a:off x="9144000" y="3848100"/>
          <a:ext cx="0" cy="24765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" name="AutoShape 4">
          <a:hlinkClick r:id="rId3"/>
        </xdr:cNvPr>
        <xdr:cNvSpPr>
          <a:spLocks/>
        </xdr:cNvSpPr>
      </xdr:nvSpPr>
      <xdr:spPr>
        <a:xfrm>
          <a:off x="9144000" y="11658600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" name="AutoShape 5">
          <a:hlinkClick r:id="rId4"/>
        </xdr:cNvPr>
        <xdr:cNvSpPr>
          <a:spLocks/>
        </xdr:cNvSpPr>
      </xdr:nvSpPr>
      <xdr:spPr>
        <a:xfrm>
          <a:off x="9144000" y="11658600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" name="AutoShape 6">
          <a:hlinkClick r:id="rId5"/>
        </xdr:cNvPr>
        <xdr:cNvSpPr>
          <a:spLocks/>
        </xdr:cNvSpPr>
      </xdr:nvSpPr>
      <xdr:spPr>
        <a:xfrm>
          <a:off x="9144000" y="11658600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" name="AutoShape 7">
          <a:hlinkClick r:id="rId6"/>
        </xdr:cNvPr>
        <xdr:cNvSpPr>
          <a:spLocks/>
        </xdr:cNvSpPr>
      </xdr:nvSpPr>
      <xdr:spPr>
        <a:xfrm>
          <a:off x="9144000" y="11658600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" name="AutoShape 8">
          <a:hlinkClick r:id="rId7"/>
        </xdr:cNvPr>
        <xdr:cNvSpPr>
          <a:spLocks/>
        </xdr:cNvSpPr>
      </xdr:nvSpPr>
      <xdr:spPr>
        <a:xfrm>
          <a:off x="9144000" y="11658600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8" name="Chart 9"/>
        <xdr:cNvGraphicFramePr/>
      </xdr:nvGraphicFramePr>
      <xdr:xfrm>
        <a:off x="5210175" y="11658600"/>
        <a:ext cx="39338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" name="AutoShape 10">
          <a:hlinkClick r:id="rId9"/>
        </xdr:cNvPr>
        <xdr:cNvSpPr>
          <a:spLocks/>
        </xdr:cNvSpPr>
      </xdr:nvSpPr>
      <xdr:spPr>
        <a:xfrm>
          <a:off x="9144000" y="11658600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10" name="Chart 11"/>
        <xdr:cNvGraphicFramePr/>
      </xdr:nvGraphicFramePr>
      <xdr:xfrm>
        <a:off x="5210175" y="11658600"/>
        <a:ext cx="39338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" name="AutoShape 12">
          <a:hlinkClick r:id="rId11"/>
        </xdr:cNvPr>
        <xdr:cNvSpPr>
          <a:spLocks/>
        </xdr:cNvSpPr>
      </xdr:nvSpPr>
      <xdr:spPr>
        <a:xfrm>
          <a:off x="9144000" y="11658600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12" name="Chart 13"/>
        <xdr:cNvGraphicFramePr/>
      </xdr:nvGraphicFramePr>
      <xdr:xfrm>
        <a:off x="5210175" y="11658600"/>
        <a:ext cx="393382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" name="AutoShape 14">
          <a:hlinkClick r:id="rId13"/>
        </xdr:cNvPr>
        <xdr:cNvSpPr>
          <a:spLocks/>
        </xdr:cNvSpPr>
      </xdr:nvSpPr>
      <xdr:spPr>
        <a:xfrm>
          <a:off x="9144000" y="11658600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" name="AutoShape 15"/>
        <xdr:cNvSpPr>
          <a:spLocks/>
        </xdr:cNvSpPr>
      </xdr:nvSpPr>
      <xdr:spPr>
        <a:xfrm rot="16200000">
          <a:off x="9144000" y="11658600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" name="AutoShape 16"/>
        <xdr:cNvSpPr>
          <a:spLocks/>
        </xdr:cNvSpPr>
      </xdr:nvSpPr>
      <xdr:spPr>
        <a:xfrm rot="5400000">
          <a:off x="9144000" y="11658600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6" name="AutoShape 17"/>
        <xdr:cNvSpPr>
          <a:spLocks/>
        </xdr:cNvSpPr>
      </xdr:nvSpPr>
      <xdr:spPr>
        <a:xfrm rot="16200000">
          <a:off x="9144000" y="11658600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7" name="AutoShape 18"/>
        <xdr:cNvSpPr>
          <a:spLocks/>
        </xdr:cNvSpPr>
      </xdr:nvSpPr>
      <xdr:spPr>
        <a:xfrm rot="5400000">
          <a:off x="9144000" y="11658600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" name="AutoShape 19"/>
        <xdr:cNvSpPr>
          <a:spLocks/>
        </xdr:cNvSpPr>
      </xdr:nvSpPr>
      <xdr:spPr>
        <a:xfrm rot="5400000">
          <a:off x="9144000" y="11658600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9" name="AutoShape 20"/>
        <xdr:cNvSpPr>
          <a:spLocks/>
        </xdr:cNvSpPr>
      </xdr:nvSpPr>
      <xdr:spPr>
        <a:xfrm rot="5400000">
          <a:off x="9144000" y="11658600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0" name="AutoShape 21"/>
        <xdr:cNvSpPr>
          <a:spLocks/>
        </xdr:cNvSpPr>
      </xdr:nvSpPr>
      <xdr:spPr>
        <a:xfrm rot="5400000">
          <a:off x="9144000" y="11658600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1" name="AutoShape 22"/>
        <xdr:cNvSpPr>
          <a:spLocks/>
        </xdr:cNvSpPr>
      </xdr:nvSpPr>
      <xdr:spPr>
        <a:xfrm rot="5400000">
          <a:off x="9144000" y="11658600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2" name="AutoShape 23"/>
        <xdr:cNvSpPr>
          <a:spLocks/>
        </xdr:cNvSpPr>
      </xdr:nvSpPr>
      <xdr:spPr>
        <a:xfrm rot="5400000">
          <a:off x="9144000" y="11658600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</xdr:row>
      <xdr:rowOff>152400</xdr:rowOff>
    </xdr:from>
    <xdr:to>
      <xdr:col>0</xdr:col>
      <xdr:colOff>942975</xdr:colOff>
      <xdr:row>2</xdr:row>
      <xdr:rowOff>333375</xdr:rowOff>
    </xdr:to>
    <xdr:pic>
      <xdr:nvPicPr>
        <xdr:cNvPr id="23" name="Picture 2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675" y="323850"/>
          <a:ext cx="876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2"/>
  <sheetViews>
    <sheetView showGridLines="0" view="pageBreakPreview" zoomScale="80" zoomScaleNormal="90" zoomScaleSheetLayoutView="80" zoomScalePageLayoutView="0" workbookViewId="0" topLeftCell="A7">
      <selection activeCell="C25" sqref="C25"/>
    </sheetView>
  </sheetViews>
  <sheetFormatPr defaultColWidth="11.421875" defaultRowHeight="12.75"/>
  <cols>
    <col min="1" max="1" width="15.28125" style="0" customWidth="1"/>
    <col min="2" max="2" width="17.140625" style="0" customWidth="1"/>
    <col min="3" max="4" width="13.28125" style="0" customWidth="1"/>
    <col min="5" max="5" width="18.140625" style="0" customWidth="1"/>
    <col min="6" max="6" width="14.28125" style="0" customWidth="1"/>
    <col min="7" max="7" width="12.140625" style="0" customWidth="1"/>
    <col min="8" max="8" width="16.57421875" style="0" customWidth="1"/>
    <col min="9" max="9" width="18.57421875" style="0" customWidth="1"/>
    <col min="10" max="11" width="9.00390625" style="0" customWidth="1"/>
  </cols>
  <sheetData>
    <row r="1" ht="13.5" thickBot="1"/>
    <row r="2" spans="1:9" ht="42.75" customHeight="1" thickBot="1">
      <c r="A2" s="29"/>
      <c r="B2" s="31" t="s">
        <v>16</v>
      </c>
      <c r="C2" s="32"/>
      <c r="D2" s="32"/>
      <c r="E2" s="32"/>
      <c r="F2" s="32"/>
      <c r="G2" s="32"/>
      <c r="H2" s="33"/>
      <c r="I2" s="17" t="s">
        <v>15</v>
      </c>
    </row>
    <row r="3" spans="1:9" ht="42.75" customHeight="1" thickBot="1">
      <c r="A3" s="30"/>
      <c r="B3" s="34"/>
      <c r="C3" s="35"/>
      <c r="D3" s="35"/>
      <c r="E3" s="35"/>
      <c r="F3" s="35"/>
      <c r="G3" s="35"/>
      <c r="H3" s="36"/>
      <c r="I3" s="8" t="s">
        <v>7</v>
      </c>
    </row>
    <row r="4" spans="1:9" ht="18" customHeight="1">
      <c r="A4" s="9"/>
      <c r="B4" s="10"/>
      <c r="C4" s="10"/>
      <c r="D4" s="10"/>
      <c r="E4" s="10"/>
      <c r="F4" s="10"/>
      <c r="G4" s="10"/>
      <c r="H4" s="10"/>
      <c r="I4" s="11"/>
    </row>
    <row r="6" spans="1:13" ht="45" customHeight="1">
      <c r="A6" s="13" t="s">
        <v>0</v>
      </c>
      <c r="B6" s="14" t="s">
        <v>1</v>
      </c>
      <c r="C6" s="46" t="s">
        <v>2</v>
      </c>
      <c r="D6" s="47"/>
      <c r="E6" s="16" t="s">
        <v>3</v>
      </c>
      <c r="F6" s="15" t="s">
        <v>11</v>
      </c>
      <c r="G6" s="13" t="s">
        <v>13</v>
      </c>
      <c r="H6" s="14" t="s">
        <v>12</v>
      </c>
      <c r="I6" s="13" t="s">
        <v>4</v>
      </c>
      <c r="J6" s="1"/>
      <c r="K6" s="1"/>
      <c r="L6" s="1"/>
      <c r="M6" s="1"/>
    </row>
    <row r="7" spans="1:13" ht="14.25" customHeight="1">
      <c r="A7" s="48" t="s">
        <v>20</v>
      </c>
      <c r="B7" s="43" t="s">
        <v>19</v>
      </c>
      <c r="C7" s="57" t="s">
        <v>21</v>
      </c>
      <c r="D7" s="58"/>
      <c r="E7" s="48" t="s">
        <v>22</v>
      </c>
      <c r="F7" s="48" t="s">
        <v>23</v>
      </c>
      <c r="G7" s="37">
        <v>0.8</v>
      </c>
      <c r="H7" s="54" t="s">
        <v>25</v>
      </c>
      <c r="I7" s="40" t="s">
        <v>24</v>
      </c>
      <c r="J7" s="1"/>
      <c r="K7" s="1"/>
      <c r="L7" s="1"/>
      <c r="M7" s="1"/>
    </row>
    <row r="8" spans="1:13" ht="39" customHeight="1">
      <c r="A8" s="49"/>
      <c r="B8" s="44"/>
      <c r="C8" s="59"/>
      <c r="D8" s="60"/>
      <c r="E8" s="49"/>
      <c r="F8" s="49"/>
      <c r="G8" s="38"/>
      <c r="H8" s="55"/>
      <c r="I8" s="41"/>
      <c r="J8" s="1"/>
      <c r="K8" s="1"/>
      <c r="L8" s="1"/>
      <c r="M8" s="1"/>
    </row>
    <row r="9" spans="1:13" ht="14.25" customHeight="1">
      <c r="A9" s="49"/>
      <c r="B9" s="44"/>
      <c r="C9" s="59"/>
      <c r="D9" s="60"/>
      <c r="E9" s="49"/>
      <c r="F9" s="49"/>
      <c r="G9" s="38"/>
      <c r="H9" s="55"/>
      <c r="I9" s="41"/>
      <c r="J9" s="1"/>
      <c r="K9" s="1"/>
      <c r="L9" s="1"/>
      <c r="M9" s="1"/>
    </row>
    <row r="10" spans="1:13" ht="9.75" customHeight="1">
      <c r="A10" s="49"/>
      <c r="B10" s="44"/>
      <c r="C10" s="59"/>
      <c r="D10" s="60"/>
      <c r="E10" s="49"/>
      <c r="F10" s="49"/>
      <c r="G10" s="38"/>
      <c r="H10" s="55"/>
      <c r="I10" s="41"/>
      <c r="J10" s="2"/>
      <c r="K10" s="2"/>
      <c r="L10" s="2"/>
      <c r="M10" s="2"/>
    </row>
    <row r="11" spans="1:13" ht="32.25" customHeight="1">
      <c r="A11" s="50"/>
      <c r="B11" s="45"/>
      <c r="C11" s="61"/>
      <c r="D11" s="62"/>
      <c r="E11" s="50"/>
      <c r="F11" s="50"/>
      <c r="G11" s="39"/>
      <c r="H11" s="56"/>
      <c r="I11" s="42"/>
      <c r="J11" s="2"/>
      <c r="K11" s="2"/>
      <c r="L11" s="2"/>
      <c r="M11" s="2"/>
    </row>
    <row r="12" ht="15.75" customHeight="1">
      <c r="B12" s="3"/>
    </row>
    <row r="13" spans="1:9" ht="22.5" customHeight="1">
      <c r="A13" s="51" t="str">
        <f>B7</f>
        <v>No. Diagnósticos y solicitudes Identificados en Atención a las Necesidades del Entorno.</v>
      </c>
      <c r="B13" s="52"/>
      <c r="C13" s="52"/>
      <c r="D13" s="52"/>
      <c r="E13" s="52"/>
      <c r="F13" s="52"/>
      <c r="G13" s="52"/>
      <c r="H13" s="52"/>
      <c r="I13" s="53"/>
    </row>
    <row r="15" spans="1:4" ht="31.5" customHeight="1">
      <c r="A15" s="27" t="s">
        <v>10</v>
      </c>
      <c r="B15" s="27"/>
      <c r="C15" s="12" t="s">
        <v>9</v>
      </c>
      <c r="D15" s="12" t="s">
        <v>14</v>
      </c>
    </row>
    <row r="16" spans="1:6" ht="19.5" customHeight="1">
      <c r="A16" s="28" t="s">
        <v>17</v>
      </c>
      <c r="B16" s="28"/>
      <c r="C16" s="4">
        <v>1</v>
      </c>
      <c r="D16" s="5">
        <v>0.8</v>
      </c>
      <c r="E16" s="2"/>
      <c r="F16" s="2"/>
    </row>
    <row r="17" spans="1:6" ht="19.5" customHeight="1">
      <c r="A17" s="28" t="s">
        <v>18</v>
      </c>
      <c r="B17" s="28"/>
      <c r="C17" s="4">
        <f>4/5</f>
        <v>0.8</v>
      </c>
      <c r="D17" s="5">
        <v>0.8</v>
      </c>
      <c r="E17" s="2"/>
      <c r="F17" s="2"/>
    </row>
    <row r="18" spans="1:6" ht="19.5" customHeight="1">
      <c r="A18" s="28" t="s">
        <v>59</v>
      </c>
      <c r="B18" s="28"/>
      <c r="C18" s="4">
        <f>4/5</f>
        <v>0.8</v>
      </c>
      <c r="D18" s="5">
        <v>0.8</v>
      </c>
      <c r="E18" s="2"/>
      <c r="F18" s="2"/>
    </row>
    <row r="19" spans="1:6" ht="19.5" customHeight="1">
      <c r="A19" s="28" t="s">
        <v>60</v>
      </c>
      <c r="B19" s="28"/>
      <c r="C19" s="4">
        <f>6/7</f>
        <v>0.8571428571428571</v>
      </c>
      <c r="D19" s="5">
        <v>0.8</v>
      </c>
      <c r="E19" s="2"/>
      <c r="F19" s="2"/>
    </row>
    <row r="20" spans="1:6" ht="19.5" customHeight="1">
      <c r="A20" s="28" t="s">
        <v>62</v>
      </c>
      <c r="B20" s="28"/>
      <c r="C20" s="4">
        <f>5/6</f>
        <v>0.8333333333333334</v>
      </c>
      <c r="D20" s="5">
        <v>0.8</v>
      </c>
      <c r="E20" s="2"/>
      <c r="F20" s="2"/>
    </row>
    <row r="21" spans="1:6" ht="19.5" customHeight="1">
      <c r="A21" s="28" t="s">
        <v>63</v>
      </c>
      <c r="B21" s="28"/>
      <c r="C21" s="4">
        <f>7/8</f>
        <v>0.875</v>
      </c>
      <c r="D21" s="5">
        <v>0.8</v>
      </c>
      <c r="E21" s="6"/>
      <c r="F21" s="2"/>
    </row>
    <row r="22" spans="1:6" ht="19.5" customHeight="1">
      <c r="A22" s="28" t="s">
        <v>65</v>
      </c>
      <c r="B22" s="28"/>
      <c r="C22" s="4">
        <f>2/2</f>
        <v>1</v>
      </c>
      <c r="D22" s="5">
        <v>0.8</v>
      </c>
      <c r="E22" s="6"/>
      <c r="F22" s="2"/>
    </row>
    <row r="23" spans="1:6" ht="19.5" customHeight="1">
      <c r="A23" s="28" t="s">
        <v>66</v>
      </c>
      <c r="B23" s="28"/>
      <c r="C23" s="4">
        <f>1/1</f>
        <v>1</v>
      </c>
      <c r="D23" s="5">
        <v>0.8</v>
      </c>
      <c r="E23" s="6"/>
      <c r="F23" s="2"/>
    </row>
    <row r="24" spans="1:6" ht="19.5" customHeight="1">
      <c r="A24" s="28" t="s">
        <v>67</v>
      </c>
      <c r="B24" s="28"/>
      <c r="C24" s="4">
        <f>4/4</f>
        <v>1</v>
      </c>
      <c r="D24" s="5">
        <v>0.8</v>
      </c>
      <c r="E24" s="6"/>
      <c r="F24" s="2"/>
    </row>
    <row r="25" spans="1:6" ht="19.5" customHeight="1">
      <c r="A25" s="28" t="s">
        <v>68</v>
      </c>
      <c r="B25" s="28"/>
      <c r="C25" s="4">
        <v>1</v>
      </c>
      <c r="D25" s="5">
        <v>0.8</v>
      </c>
      <c r="E25" s="6"/>
      <c r="F25" s="2"/>
    </row>
    <row r="26" spans="1:6" ht="19.5" customHeight="1">
      <c r="A26" s="28"/>
      <c r="B26" s="28"/>
      <c r="C26" s="4"/>
      <c r="D26" s="5"/>
      <c r="E26" s="6"/>
      <c r="F26" s="2"/>
    </row>
    <row r="27" spans="1:6" ht="19.5" customHeight="1">
      <c r="A27" s="28"/>
      <c r="B27" s="28"/>
      <c r="C27" s="4"/>
      <c r="D27" s="5"/>
      <c r="E27" s="6"/>
      <c r="F27" s="2"/>
    </row>
    <row r="29" spans="1:9" ht="30" customHeight="1">
      <c r="A29" s="27" t="s">
        <v>6</v>
      </c>
      <c r="B29" s="27"/>
      <c r="C29" s="27" t="s">
        <v>8</v>
      </c>
      <c r="D29" s="27"/>
      <c r="E29" s="27"/>
      <c r="F29" s="27" t="s">
        <v>5</v>
      </c>
      <c r="G29" s="27"/>
      <c r="H29" s="27"/>
      <c r="I29" s="27"/>
    </row>
    <row r="30" spans="1:9" s="7" customFormat="1" ht="26.25" customHeight="1">
      <c r="A30" s="26"/>
      <c r="B30" s="26"/>
      <c r="C30" s="25"/>
      <c r="D30" s="25"/>
      <c r="E30" s="25"/>
      <c r="F30" s="25"/>
      <c r="G30" s="25"/>
      <c r="H30" s="25"/>
      <c r="I30" s="25"/>
    </row>
    <row r="31" spans="1:9" s="7" customFormat="1" ht="23.25" customHeight="1">
      <c r="A31" s="26"/>
      <c r="B31" s="26"/>
      <c r="C31" s="25"/>
      <c r="D31" s="25"/>
      <c r="E31" s="25"/>
      <c r="F31" s="25"/>
      <c r="G31" s="25"/>
      <c r="H31" s="25"/>
      <c r="I31" s="25"/>
    </row>
    <row r="32" spans="1:9" s="7" customFormat="1" ht="24" customHeight="1">
      <c r="A32" s="26"/>
      <c r="B32" s="26"/>
      <c r="C32" s="25"/>
      <c r="D32" s="25"/>
      <c r="E32" s="25"/>
      <c r="F32" s="25"/>
      <c r="G32" s="25"/>
      <c r="H32" s="25"/>
      <c r="I32" s="25"/>
    </row>
    <row r="33" spans="1:9" s="7" customFormat="1" ht="24" customHeight="1">
      <c r="A33" s="26"/>
      <c r="B33" s="26"/>
      <c r="C33" s="25"/>
      <c r="D33" s="25"/>
      <c r="E33" s="25"/>
      <c r="F33" s="25"/>
      <c r="G33" s="25"/>
      <c r="H33" s="25"/>
      <c r="I33" s="25"/>
    </row>
    <row r="34" spans="1:9" s="7" customFormat="1" ht="36.75" customHeight="1">
      <c r="A34" s="26"/>
      <c r="B34" s="26"/>
      <c r="C34" s="25"/>
      <c r="D34" s="25"/>
      <c r="E34" s="25"/>
      <c r="F34" s="25"/>
      <c r="G34" s="25"/>
      <c r="H34" s="25"/>
      <c r="I34" s="25"/>
    </row>
    <row r="35" spans="1:9" s="7" customFormat="1" ht="24" customHeight="1">
      <c r="A35" s="26"/>
      <c r="B35" s="26"/>
      <c r="C35" s="25"/>
      <c r="D35" s="25"/>
      <c r="E35" s="25"/>
      <c r="F35" s="25"/>
      <c r="G35" s="25"/>
      <c r="H35" s="25"/>
      <c r="I35" s="25"/>
    </row>
    <row r="36" spans="1:9" s="7" customFormat="1" ht="16.5" customHeight="1">
      <c r="A36" s="26"/>
      <c r="B36" s="26"/>
      <c r="C36" s="25"/>
      <c r="D36" s="25"/>
      <c r="E36" s="25"/>
      <c r="F36" s="25"/>
      <c r="G36" s="25"/>
      <c r="H36" s="25"/>
      <c r="I36" s="25"/>
    </row>
    <row r="37" spans="1:9" s="7" customFormat="1" ht="18" customHeight="1">
      <c r="A37" s="26"/>
      <c r="B37" s="26"/>
      <c r="C37" s="25"/>
      <c r="D37" s="25"/>
      <c r="E37" s="25"/>
      <c r="F37" s="25"/>
      <c r="G37" s="25"/>
      <c r="H37" s="25"/>
      <c r="I37" s="25"/>
    </row>
    <row r="38" spans="1:9" s="7" customFormat="1" ht="24" customHeight="1">
      <c r="A38" s="26"/>
      <c r="B38" s="26"/>
      <c r="C38" s="25"/>
      <c r="D38" s="25"/>
      <c r="E38" s="25"/>
      <c r="F38" s="25"/>
      <c r="G38" s="25"/>
      <c r="H38" s="25"/>
      <c r="I38" s="25"/>
    </row>
    <row r="39" spans="1:9" s="7" customFormat="1" ht="18" customHeight="1">
      <c r="A39" s="26"/>
      <c r="B39" s="26"/>
      <c r="C39" s="25"/>
      <c r="D39" s="25"/>
      <c r="E39" s="25"/>
      <c r="F39" s="25"/>
      <c r="G39" s="25"/>
      <c r="H39" s="25"/>
      <c r="I39" s="25"/>
    </row>
    <row r="40" spans="1:9" s="7" customFormat="1" ht="18.75" customHeight="1">
      <c r="A40" s="26"/>
      <c r="B40" s="26"/>
      <c r="C40" s="25"/>
      <c r="D40" s="25"/>
      <c r="E40" s="25"/>
      <c r="F40" s="25"/>
      <c r="G40" s="25"/>
      <c r="H40" s="25"/>
      <c r="I40" s="25"/>
    </row>
    <row r="41" spans="1:9" s="7" customFormat="1" ht="17.25" customHeight="1">
      <c r="A41" s="26"/>
      <c r="B41" s="26"/>
      <c r="C41" s="25"/>
      <c r="D41" s="25"/>
      <c r="E41" s="25"/>
      <c r="F41" s="25"/>
      <c r="G41" s="25"/>
      <c r="H41" s="25"/>
      <c r="I41" s="25"/>
    </row>
    <row r="42" spans="6:9" ht="12.75">
      <c r="F42" s="2"/>
      <c r="G42" s="2"/>
      <c r="H42" s="2"/>
      <c r="I42" s="2"/>
    </row>
  </sheetData>
  <sheetProtection/>
  <mergeCells count="64">
    <mergeCell ref="A13:I13"/>
    <mergeCell ref="E7:E11"/>
    <mergeCell ref="F7:F11"/>
    <mergeCell ref="H7:H11"/>
    <mergeCell ref="C7:D11"/>
    <mergeCell ref="A32:B32"/>
    <mergeCell ref="C32:E32"/>
    <mergeCell ref="F32:I32"/>
    <mergeCell ref="A15:B15"/>
    <mergeCell ref="A16:B16"/>
    <mergeCell ref="A2:A3"/>
    <mergeCell ref="B2:H3"/>
    <mergeCell ref="G7:G11"/>
    <mergeCell ref="I7:I11"/>
    <mergeCell ref="B7:B11"/>
    <mergeCell ref="C6:D6"/>
    <mergeCell ref="A7:A11"/>
    <mergeCell ref="A33:B33"/>
    <mergeCell ref="C33:E33"/>
    <mergeCell ref="F33:I33"/>
    <mergeCell ref="A34:B34"/>
    <mergeCell ref="C34:E34"/>
    <mergeCell ref="F34:I34"/>
    <mergeCell ref="A35:B35"/>
    <mergeCell ref="C35:E35"/>
    <mergeCell ref="F35:I35"/>
    <mergeCell ref="A36:B36"/>
    <mergeCell ref="C36:E36"/>
    <mergeCell ref="F36:I36"/>
    <mergeCell ref="A41:B41"/>
    <mergeCell ref="C41:E41"/>
    <mergeCell ref="F41:I41"/>
    <mergeCell ref="A37:B37"/>
    <mergeCell ref="C37:E37"/>
    <mergeCell ref="F37:I37"/>
    <mergeCell ref="A38:B38"/>
    <mergeCell ref="C38:E38"/>
    <mergeCell ref="F38:I38"/>
    <mergeCell ref="A39:B39"/>
    <mergeCell ref="A17:B17"/>
    <mergeCell ref="A18:B18"/>
    <mergeCell ref="A19:B19"/>
    <mergeCell ref="A20:B20"/>
    <mergeCell ref="A21:B21"/>
    <mergeCell ref="A22:B22"/>
    <mergeCell ref="A31:B31"/>
    <mergeCell ref="C31:E31"/>
    <mergeCell ref="F31:I31"/>
    <mergeCell ref="A23:B23"/>
    <mergeCell ref="A24:B24"/>
    <mergeCell ref="A25:B25"/>
    <mergeCell ref="A26:B26"/>
    <mergeCell ref="A27:B27"/>
    <mergeCell ref="C29:E29"/>
    <mergeCell ref="C39:E39"/>
    <mergeCell ref="F39:I39"/>
    <mergeCell ref="A40:B40"/>
    <mergeCell ref="C40:E40"/>
    <mergeCell ref="F40:I40"/>
    <mergeCell ref="F29:I29"/>
    <mergeCell ref="A29:B29"/>
    <mergeCell ref="A30:B30"/>
    <mergeCell ref="C30:E30"/>
    <mergeCell ref="F30:I30"/>
  </mergeCells>
  <conditionalFormatting sqref="C16:C19 C22:C27">
    <cfRule type="cellIs" priority="5" dxfId="1" operator="lessThan" stopIfTrue="1">
      <formula>$D$16</formula>
    </cfRule>
    <cfRule type="cellIs" priority="6" dxfId="0" operator="greaterThanOrEqual" stopIfTrue="1">
      <formula>$D$16</formula>
    </cfRule>
  </conditionalFormatting>
  <conditionalFormatting sqref="C20:C21">
    <cfRule type="cellIs" priority="1" dxfId="1" operator="lessThan" stopIfTrue="1">
      <formula>$D$16</formula>
    </cfRule>
    <cfRule type="cellIs" priority="2" dxfId="0" operator="greaterThanOrEqual" stopIfTrue="1">
      <formula>$D$16</formula>
    </cfRule>
  </conditionalFormatting>
  <printOptions horizontalCentered="1" verticalCentered="1"/>
  <pageMargins left="0.3937007874015748" right="0.5905511811023623" top="0.7874015748031497" bottom="0.7874015748031497" header="0" footer="0"/>
  <pageSetup horizontalDpi="300" verticalDpi="300" orientation="portrait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42"/>
  <sheetViews>
    <sheetView showGridLines="0" view="pageBreakPreview" zoomScale="80" zoomScaleNormal="90" zoomScaleSheetLayoutView="80" zoomScalePageLayoutView="0" workbookViewId="0" topLeftCell="A7">
      <selection activeCell="D26" sqref="D26"/>
    </sheetView>
  </sheetViews>
  <sheetFormatPr defaultColWidth="11.421875" defaultRowHeight="12.75"/>
  <cols>
    <col min="1" max="1" width="15.28125" style="0" customWidth="1"/>
    <col min="2" max="2" width="17.140625" style="0" customWidth="1"/>
    <col min="3" max="5" width="13.28125" style="0" customWidth="1"/>
    <col min="6" max="6" width="14.28125" style="0" customWidth="1"/>
    <col min="7" max="7" width="12.140625" style="0" customWidth="1"/>
    <col min="8" max="8" width="16.57421875" style="0" customWidth="1"/>
    <col min="9" max="9" width="18.57421875" style="0" customWidth="1"/>
    <col min="10" max="11" width="9.00390625" style="0" customWidth="1"/>
  </cols>
  <sheetData>
    <row r="1" ht="13.5" thickBot="1"/>
    <row r="2" spans="1:9" ht="42.75" customHeight="1" thickBot="1">
      <c r="A2" s="29"/>
      <c r="B2" s="31" t="s">
        <v>16</v>
      </c>
      <c r="C2" s="32"/>
      <c r="D2" s="32"/>
      <c r="E2" s="32"/>
      <c r="F2" s="32"/>
      <c r="G2" s="32"/>
      <c r="H2" s="33"/>
      <c r="I2" s="17" t="s">
        <v>15</v>
      </c>
    </row>
    <row r="3" spans="1:9" ht="42.75" customHeight="1" thickBot="1">
      <c r="A3" s="30"/>
      <c r="B3" s="34"/>
      <c r="C3" s="35"/>
      <c r="D3" s="35"/>
      <c r="E3" s="35"/>
      <c r="F3" s="35"/>
      <c r="G3" s="35"/>
      <c r="H3" s="36"/>
      <c r="I3" s="8" t="s">
        <v>7</v>
      </c>
    </row>
    <row r="4" spans="1:9" ht="18" customHeight="1">
      <c r="A4" s="9"/>
      <c r="B4" s="10"/>
      <c r="C4" s="10"/>
      <c r="D4" s="10"/>
      <c r="E4" s="10"/>
      <c r="F4" s="10"/>
      <c r="G4" s="10"/>
      <c r="H4" s="10"/>
      <c r="I4" s="11"/>
    </row>
    <row r="6" spans="1:13" ht="45" customHeight="1">
      <c r="A6" s="13" t="s">
        <v>0</v>
      </c>
      <c r="B6" s="14" t="s">
        <v>1</v>
      </c>
      <c r="C6" s="46" t="s">
        <v>2</v>
      </c>
      <c r="D6" s="47"/>
      <c r="E6" s="16" t="s">
        <v>3</v>
      </c>
      <c r="F6" s="15" t="s">
        <v>11</v>
      </c>
      <c r="G6" s="13" t="s">
        <v>13</v>
      </c>
      <c r="H6" s="14" t="s">
        <v>12</v>
      </c>
      <c r="I6" s="13" t="s">
        <v>4</v>
      </c>
      <c r="J6" s="1"/>
      <c r="K6" s="1"/>
      <c r="L6" s="1"/>
      <c r="M6" s="1"/>
    </row>
    <row r="7" spans="1:13" ht="14.25" customHeight="1">
      <c r="A7" s="48" t="s">
        <v>31</v>
      </c>
      <c r="B7" s="43" t="s">
        <v>26</v>
      </c>
      <c r="C7" s="57" t="s">
        <v>27</v>
      </c>
      <c r="D7" s="63"/>
      <c r="E7" s="48" t="s">
        <v>28</v>
      </c>
      <c r="F7" s="48" t="s">
        <v>29</v>
      </c>
      <c r="G7" s="37">
        <v>0.9</v>
      </c>
      <c r="H7" s="68" t="s">
        <v>25</v>
      </c>
      <c r="I7" s="40" t="s">
        <v>30</v>
      </c>
      <c r="J7" s="1"/>
      <c r="K7" s="1"/>
      <c r="L7" s="1"/>
      <c r="M7" s="1"/>
    </row>
    <row r="8" spans="1:13" ht="39" customHeight="1">
      <c r="A8" s="49"/>
      <c r="B8" s="44"/>
      <c r="C8" s="64"/>
      <c r="D8" s="65"/>
      <c r="E8" s="49"/>
      <c r="F8" s="49"/>
      <c r="G8" s="38"/>
      <c r="H8" s="69"/>
      <c r="I8" s="41"/>
      <c r="J8" s="1"/>
      <c r="K8" s="1"/>
      <c r="L8" s="1"/>
      <c r="M8" s="1"/>
    </row>
    <row r="9" spans="1:13" ht="14.25" customHeight="1">
      <c r="A9" s="49"/>
      <c r="B9" s="44"/>
      <c r="C9" s="64"/>
      <c r="D9" s="65"/>
      <c r="E9" s="49"/>
      <c r="F9" s="49"/>
      <c r="G9" s="38"/>
      <c r="H9" s="69"/>
      <c r="I9" s="41"/>
      <c r="J9" s="1"/>
      <c r="K9" s="1"/>
      <c r="L9" s="1"/>
      <c r="M9" s="1"/>
    </row>
    <row r="10" spans="1:13" ht="9.75" customHeight="1">
      <c r="A10" s="49"/>
      <c r="B10" s="44"/>
      <c r="C10" s="64"/>
      <c r="D10" s="65"/>
      <c r="E10" s="49"/>
      <c r="F10" s="49"/>
      <c r="G10" s="38"/>
      <c r="H10" s="69"/>
      <c r="I10" s="41"/>
      <c r="J10" s="2"/>
      <c r="K10" s="2"/>
      <c r="L10" s="2"/>
      <c r="M10" s="2"/>
    </row>
    <row r="11" spans="1:13" ht="32.25" customHeight="1">
      <c r="A11" s="50"/>
      <c r="B11" s="45"/>
      <c r="C11" s="66"/>
      <c r="D11" s="67"/>
      <c r="E11" s="50"/>
      <c r="F11" s="50"/>
      <c r="G11" s="39"/>
      <c r="H11" s="70"/>
      <c r="I11" s="42"/>
      <c r="J11" s="2"/>
      <c r="K11" s="2"/>
      <c r="L11" s="2"/>
      <c r="M11" s="2"/>
    </row>
    <row r="12" ht="15.75" customHeight="1">
      <c r="B12" s="3"/>
    </row>
    <row r="13" spans="1:9" ht="22.5" customHeight="1">
      <c r="A13" s="51" t="str">
        <f>B7</f>
        <v>No. De Exposiciones Artísticas, Etnoculturales y Lúdicas presentadas - Eventos de Extensión Cultural.</v>
      </c>
      <c r="B13" s="52"/>
      <c r="C13" s="52"/>
      <c r="D13" s="52"/>
      <c r="E13" s="52"/>
      <c r="F13" s="52"/>
      <c r="G13" s="52"/>
      <c r="H13" s="52"/>
      <c r="I13" s="53"/>
    </row>
    <row r="15" spans="1:4" ht="31.5" customHeight="1">
      <c r="A15" s="27" t="s">
        <v>10</v>
      </c>
      <c r="B15" s="27"/>
      <c r="C15" s="12" t="s">
        <v>9</v>
      </c>
      <c r="D15" s="12" t="s">
        <v>14</v>
      </c>
    </row>
    <row r="16" spans="1:6" ht="19.5" customHeight="1">
      <c r="A16" s="28" t="s">
        <v>17</v>
      </c>
      <c r="B16" s="28"/>
      <c r="C16" s="4">
        <v>0.9</v>
      </c>
      <c r="D16" s="5">
        <v>0.9</v>
      </c>
      <c r="E16" s="2"/>
      <c r="F16" s="2"/>
    </row>
    <row r="17" spans="1:6" ht="19.5" customHeight="1">
      <c r="A17" s="28" t="s">
        <v>18</v>
      </c>
      <c r="B17" s="28"/>
      <c r="C17" s="4">
        <f>11/12</f>
        <v>0.9166666666666666</v>
      </c>
      <c r="D17" s="5">
        <v>0.9</v>
      </c>
      <c r="E17" s="2"/>
      <c r="F17" s="2"/>
    </row>
    <row r="18" spans="1:6" ht="19.5" customHeight="1">
      <c r="A18" s="28" t="s">
        <v>59</v>
      </c>
      <c r="B18" s="28"/>
      <c r="C18" s="4">
        <f>20/15</f>
        <v>1.3333333333333333</v>
      </c>
      <c r="D18" s="5">
        <v>0.9</v>
      </c>
      <c r="E18" s="2"/>
      <c r="F18" s="2"/>
    </row>
    <row r="19" spans="1:6" ht="19.5" customHeight="1">
      <c r="A19" s="28" t="s">
        <v>60</v>
      </c>
      <c r="B19" s="28"/>
      <c r="C19" s="4">
        <f>26/20</f>
        <v>1.3</v>
      </c>
      <c r="D19" s="5">
        <v>0.9</v>
      </c>
      <c r="E19" s="2"/>
      <c r="F19" s="2"/>
    </row>
    <row r="20" spans="1:6" ht="19.5" customHeight="1">
      <c r="A20" s="28" t="s">
        <v>62</v>
      </c>
      <c r="B20" s="28"/>
      <c r="C20" s="4">
        <f>(10+10+1)/(10+10+3)</f>
        <v>0.9130434782608695</v>
      </c>
      <c r="D20" s="5">
        <v>0.9</v>
      </c>
      <c r="E20" s="2"/>
      <c r="F20" s="2"/>
    </row>
    <row r="21" spans="1:6" ht="19.5" customHeight="1">
      <c r="A21" s="28" t="s">
        <v>63</v>
      </c>
      <c r="B21" s="28"/>
      <c r="C21" s="4">
        <f>(10+10+2+1)/(10+10+3)</f>
        <v>1</v>
      </c>
      <c r="D21" s="5">
        <v>0.9</v>
      </c>
      <c r="E21" s="6"/>
      <c r="F21" s="2"/>
    </row>
    <row r="22" spans="1:6" ht="19.5" customHeight="1">
      <c r="A22" s="28" t="s">
        <v>65</v>
      </c>
      <c r="B22" s="28"/>
      <c r="C22" s="4">
        <f>4/4</f>
        <v>1</v>
      </c>
      <c r="D22" s="5">
        <v>0.9</v>
      </c>
      <c r="E22" s="6"/>
      <c r="F22" s="2"/>
    </row>
    <row r="23" spans="1:6" ht="19.5" customHeight="1">
      <c r="A23" s="28" t="s">
        <v>66</v>
      </c>
      <c r="B23" s="28"/>
      <c r="C23" s="4">
        <f>4/4</f>
        <v>1</v>
      </c>
      <c r="D23" s="5">
        <v>0.9</v>
      </c>
      <c r="E23" s="6"/>
      <c r="F23" s="2"/>
    </row>
    <row r="24" spans="1:6" ht="19.5" customHeight="1">
      <c r="A24" s="28" t="s">
        <v>67</v>
      </c>
      <c r="B24" s="28"/>
      <c r="C24" s="4">
        <f>6/6</f>
        <v>1</v>
      </c>
      <c r="D24" s="5">
        <v>0.9</v>
      </c>
      <c r="E24" s="6"/>
      <c r="F24" s="2"/>
    </row>
    <row r="25" spans="1:6" ht="19.5" customHeight="1">
      <c r="A25" s="28" t="s">
        <v>68</v>
      </c>
      <c r="B25" s="28"/>
      <c r="C25" s="4">
        <f>6/6</f>
        <v>1</v>
      </c>
      <c r="D25" s="5">
        <v>0.9</v>
      </c>
      <c r="E25" s="6"/>
      <c r="F25" s="2"/>
    </row>
    <row r="26" spans="1:6" ht="19.5" customHeight="1">
      <c r="A26" s="28"/>
      <c r="B26" s="28"/>
      <c r="C26" s="4"/>
      <c r="D26" s="5"/>
      <c r="E26" s="6"/>
      <c r="F26" s="2"/>
    </row>
    <row r="27" spans="1:6" ht="19.5" customHeight="1">
      <c r="A27" s="28"/>
      <c r="B27" s="28"/>
      <c r="C27" s="4"/>
      <c r="D27" s="5"/>
      <c r="E27" s="6"/>
      <c r="F27" s="2"/>
    </row>
    <row r="29" spans="1:9" ht="30" customHeight="1">
      <c r="A29" s="27" t="s">
        <v>6</v>
      </c>
      <c r="B29" s="27"/>
      <c r="C29" s="27" t="s">
        <v>8</v>
      </c>
      <c r="D29" s="27"/>
      <c r="E29" s="27"/>
      <c r="F29" s="27" t="s">
        <v>5</v>
      </c>
      <c r="G29" s="27"/>
      <c r="H29" s="27"/>
      <c r="I29" s="27"/>
    </row>
    <row r="30" spans="1:9" s="7" customFormat="1" ht="26.25" customHeight="1">
      <c r="A30" s="26"/>
      <c r="B30" s="26"/>
      <c r="C30" s="25"/>
      <c r="D30" s="25"/>
      <c r="E30" s="25"/>
      <c r="F30" s="25"/>
      <c r="G30" s="25"/>
      <c r="H30" s="25"/>
      <c r="I30" s="25"/>
    </row>
    <row r="31" spans="1:9" s="7" customFormat="1" ht="23.25" customHeight="1">
      <c r="A31" s="26"/>
      <c r="B31" s="26"/>
      <c r="C31" s="25"/>
      <c r="D31" s="25"/>
      <c r="E31" s="25"/>
      <c r="F31" s="25"/>
      <c r="G31" s="25"/>
      <c r="H31" s="25"/>
      <c r="I31" s="25"/>
    </row>
    <row r="32" spans="1:9" s="7" customFormat="1" ht="24" customHeight="1">
      <c r="A32" s="26"/>
      <c r="B32" s="26"/>
      <c r="C32" s="25"/>
      <c r="D32" s="25"/>
      <c r="E32" s="25"/>
      <c r="F32" s="25"/>
      <c r="G32" s="25"/>
      <c r="H32" s="25"/>
      <c r="I32" s="25"/>
    </row>
    <row r="33" spans="1:9" s="7" customFormat="1" ht="24" customHeight="1">
      <c r="A33" s="26"/>
      <c r="B33" s="26"/>
      <c r="C33" s="25"/>
      <c r="D33" s="25"/>
      <c r="E33" s="25"/>
      <c r="F33" s="25"/>
      <c r="G33" s="25"/>
      <c r="H33" s="25"/>
      <c r="I33" s="25"/>
    </row>
    <row r="34" spans="1:9" s="7" customFormat="1" ht="36.75" customHeight="1">
      <c r="A34" s="26"/>
      <c r="B34" s="26"/>
      <c r="C34" s="25"/>
      <c r="D34" s="25"/>
      <c r="E34" s="25"/>
      <c r="F34" s="25"/>
      <c r="G34" s="25"/>
      <c r="H34" s="25"/>
      <c r="I34" s="25"/>
    </row>
    <row r="35" spans="1:9" s="7" customFormat="1" ht="24" customHeight="1">
      <c r="A35" s="26"/>
      <c r="B35" s="26"/>
      <c r="C35" s="25"/>
      <c r="D35" s="25"/>
      <c r="E35" s="25"/>
      <c r="F35" s="25"/>
      <c r="G35" s="25"/>
      <c r="H35" s="25"/>
      <c r="I35" s="25"/>
    </row>
    <row r="36" spans="1:9" s="7" customFormat="1" ht="16.5" customHeight="1">
      <c r="A36" s="26"/>
      <c r="B36" s="26"/>
      <c r="C36" s="25"/>
      <c r="D36" s="25"/>
      <c r="E36" s="25"/>
      <c r="F36" s="25"/>
      <c r="G36" s="25"/>
      <c r="H36" s="25"/>
      <c r="I36" s="25"/>
    </row>
    <row r="37" spans="1:9" s="7" customFormat="1" ht="18" customHeight="1">
      <c r="A37" s="26"/>
      <c r="B37" s="26"/>
      <c r="C37" s="25"/>
      <c r="D37" s="25"/>
      <c r="E37" s="25"/>
      <c r="F37" s="25"/>
      <c r="G37" s="25"/>
      <c r="H37" s="25"/>
      <c r="I37" s="25"/>
    </row>
    <row r="38" spans="1:9" s="7" customFormat="1" ht="24" customHeight="1">
      <c r="A38" s="26"/>
      <c r="B38" s="26"/>
      <c r="C38" s="25"/>
      <c r="D38" s="25"/>
      <c r="E38" s="25"/>
      <c r="F38" s="25"/>
      <c r="G38" s="25"/>
      <c r="H38" s="25"/>
      <c r="I38" s="25"/>
    </row>
    <row r="39" spans="1:9" s="7" customFormat="1" ht="18" customHeight="1">
      <c r="A39" s="26"/>
      <c r="B39" s="26"/>
      <c r="C39" s="25"/>
      <c r="D39" s="25"/>
      <c r="E39" s="25"/>
      <c r="F39" s="25"/>
      <c r="G39" s="25"/>
      <c r="H39" s="25"/>
      <c r="I39" s="25"/>
    </row>
    <row r="40" spans="1:9" s="7" customFormat="1" ht="18.75" customHeight="1">
      <c r="A40" s="26"/>
      <c r="B40" s="26"/>
      <c r="C40" s="25"/>
      <c r="D40" s="25"/>
      <c r="E40" s="25"/>
      <c r="F40" s="25"/>
      <c r="G40" s="25"/>
      <c r="H40" s="25"/>
      <c r="I40" s="25"/>
    </row>
    <row r="41" spans="1:9" s="7" customFormat="1" ht="17.25" customHeight="1">
      <c r="A41" s="26"/>
      <c r="B41" s="26"/>
      <c r="C41" s="25"/>
      <c r="D41" s="25"/>
      <c r="E41" s="25"/>
      <c r="F41" s="25"/>
      <c r="G41" s="25"/>
      <c r="H41" s="25"/>
      <c r="I41" s="25"/>
    </row>
    <row r="42" spans="6:9" ht="12.75">
      <c r="F42" s="2"/>
      <c r="G42" s="2"/>
      <c r="H42" s="2"/>
      <c r="I42" s="2"/>
    </row>
  </sheetData>
  <sheetProtection/>
  <mergeCells count="64">
    <mergeCell ref="A2:A3"/>
    <mergeCell ref="B2:H3"/>
    <mergeCell ref="C6:D6"/>
    <mergeCell ref="A7:A11"/>
    <mergeCell ref="B7:B11"/>
    <mergeCell ref="C7:D11"/>
    <mergeCell ref="E7:E11"/>
    <mergeCell ref="F7:F11"/>
    <mergeCell ref="G7:G11"/>
    <mergeCell ref="H7:H11"/>
    <mergeCell ref="I7:I11"/>
    <mergeCell ref="A13:I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9:B29"/>
    <mergeCell ref="C29:E29"/>
    <mergeCell ref="F29:I29"/>
    <mergeCell ref="A30:B30"/>
    <mergeCell ref="C30:E30"/>
    <mergeCell ref="F30:I30"/>
    <mergeCell ref="A31:B31"/>
    <mergeCell ref="C31:E31"/>
    <mergeCell ref="F31:I31"/>
    <mergeCell ref="A32:B32"/>
    <mergeCell ref="C32:E32"/>
    <mergeCell ref="F32:I32"/>
    <mergeCell ref="A33:B33"/>
    <mergeCell ref="C33:E33"/>
    <mergeCell ref="F33:I33"/>
    <mergeCell ref="A34:B34"/>
    <mergeCell ref="C34:E34"/>
    <mergeCell ref="F34:I34"/>
    <mergeCell ref="A35:B35"/>
    <mergeCell ref="C35:E35"/>
    <mergeCell ref="F35:I35"/>
    <mergeCell ref="A36:B36"/>
    <mergeCell ref="C36:E36"/>
    <mergeCell ref="F36:I36"/>
    <mergeCell ref="A37:B37"/>
    <mergeCell ref="C37:E37"/>
    <mergeCell ref="F37:I37"/>
    <mergeCell ref="A38:B38"/>
    <mergeCell ref="C38:E38"/>
    <mergeCell ref="F38:I38"/>
    <mergeCell ref="A39:B39"/>
    <mergeCell ref="C39:E39"/>
    <mergeCell ref="F39:I39"/>
    <mergeCell ref="A40:B40"/>
    <mergeCell ref="C40:E40"/>
    <mergeCell ref="F40:I40"/>
    <mergeCell ref="A41:B41"/>
    <mergeCell ref="C41:E41"/>
    <mergeCell ref="F41:I41"/>
  </mergeCells>
  <conditionalFormatting sqref="C16:C19 C22:C27">
    <cfRule type="cellIs" priority="3" dxfId="1" operator="lessThan" stopIfTrue="1">
      <formula>$D$16</formula>
    </cfRule>
    <cfRule type="cellIs" priority="4" dxfId="0" operator="greaterThanOrEqual" stopIfTrue="1">
      <formula>$D$16</formula>
    </cfRule>
  </conditionalFormatting>
  <conditionalFormatting sqref="C20:C21">
    <cfRule type="cellIs" priority="1" dxfId="1" operator="lessThan" stopIfTrue="1">
      <formula>$D$16</formula>
    </cfRule>
    <cfRule type="cellIs" priority="2" dxfId="0" operator="greaterThanOrEqual" stopIfTrue="1">
      <formula>$D$16</formula>
    </cfRule>
  </conditionalFormatting>
  <printOptions horizontalCentered="1" verticalCentered="1"/>
  <pageMargins left="0.3937007874015748" right="0.5905511811023623" top="0.7874015748031497" bottom="0.7874015748031497" header="0" footer="0"/>
  <pageSetup horizontalDpi="300" verticalDpi="3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42"/>
  <sheetViews>
    <sheetView showGridLines="0" view="pageBreakPreview" zoomScale="80" zoomScaleNormal="90" zoomScaleSheetLayoutView="80" zoomScalePageLayoutView="0" workbookViewId="0" topLeftCell="A7">
      <selection activeCell="A26" sqref="A26:B26"/>
    </sheetView>
  </sheetViews>
  <sheetFormatPr defaultColWidth="11.421875" defaultRowHeight="12.75"/>
  <cols>
    <col min="1" max="1" width="15.28125" style="0" customWidth="1"/>
    <col min="2" max="2" width="17.140625" style="0" customWidth="1"/>
    <col min="3" max="4" width="13.28125" style="0" customWidth="1"/>
    <col min="5" max="5" width="19.7109375" style="0" customWidth="1"/>
    <col min="6" max="6" width="14.28125" style="0" customWidth="1"/>
    <col min="7" max="7" width="12.140625" style="0" customWidth="1"/>
    <col min="8" max="8" width="16.57421875" style="0" customWidth="1"/>
    <col min="9" max="9" width="18.57421875" style="0" customWidth="1"/>
    <col min="10" max="11" width="9.00390625" style="0" customWidth="1"/>
  </cols>
  <sheetData>
    <row r="1" ht="13.5" thickBot="1"/>
    <row r="2" spans="1:9" ht="42.75" customHeight="1" thickBot="1">
      <c r="A2" s="29"/>
      <c r="B2" s="31" t="s">
        <v>16</v>
      </c>
      <c r="C2" s="32"/>
      <c r="D2" s="32"/>
      <c r="E2" s="32"/>
      <c r="F2" s="32"/>
      <c r="G2" s="32"/>
      <c r="H2" s="33"/>
      <c r="I2" s="17" t="s">
        <v>15</v>
      </c>
    </row>
    <row r="3" spans="1:9" ht="42.75" customHeight="1" thickBot="1">
      <c r="A3" s="30"/>
      <c r="B3" s="34"/>
      <c r="C3" s="35"/>
      <c r="D3" s="35"/>
      <c r="E3" s="35"/>
      <c r="F3" s="35"/>
      <c r="G3" s="35"/>
      <c r="H3" s="36"/>
      <c r="I3" s="8" t="s">
        <v>7</v>
      </c>
    </row>
    <row r="4" spans="1:9" ht="18" customHeight="1">
      <c r="A4" s="9"/>
      <c r="B4" s="10"/>
      <c r="C4" s="10"/>
      <c r="D4" s="10"/>
      <c r="E4" s="10"/>
      <c r="F4" s="10"/>
      <c r="G4" s="10"/>
      <c r="H4" s="10"/>
      <c r="I4" s="11"/>
    </row>
    <row r="6" spans="1:13" ht="45" customHeight="1">
      <c r="A6" s="13" t="s">
        <v>0</v>
      </c>
      <c r="B6" s="14" t="s">
        <v>1</v>
      </c>
      <c r="C6" s="46" t="s">
        <v>2</v>
      </c>
      <c r="D6" s="47"/>
      <c r="E6" s="16" t="s">
        <v>3</v>
      </c>
      <c r="F6" s="15" t="s">
        <v>11</v>
      </c>
      <c r="G6" s="13" t="s">
        <v>13</v>
      </c>
      <c r="H6" s="14" t="s">
        <v>12</v>
      </c>
      <c r="I6" s="13" t="s">
        <v>4</v>
      </c>
      <c r="J6" s="1"/>
      <c r="K6" s="1"/>
      <c r="L6" s="1"/>
      <c r="M6" s="1"/>
    </row>
    <row r="7" spans="1:13" ht="14.25" customHeight="1">
      <c r="A7" s="48" t="s">
        <v>20</v>
      </c>
      <c r="B7" s="71" t="s">
        <v>53</v>
      </c>
      <c r="C7" s="72" t="s">
        <v>54</v>
      </c>
      <c r="D7" s="73"/>
      <c r="E7" s="48" t="s">
        <v>55</v>
      </c>
      <c r="F7" s="48" t="s">
        <v>56</v>
      </c>
      <c r="G7" s="37">
        <v>0.7</v>
      </c>
      <c r="H7" s="54" t="s">
        <v>57</v>
      </c>
      <c r="I7" s="40" t="s">
        <v>58</v>
      </c>
      <c r="J7" s="1"/>
      <c r="K7" s="1"/>
      <c r="L7" s="1"/>
      <c r="M7" s="1"/>
    </row>
    <row r="8" spans="1:13" ht="39" customHeight="1">
      <c r="A8" s="49"/>
      <c r="B8" s="44"/>
      <c r="C8" s="74"/>
      <c r="D8" s="75"/>
      <c r="E8" s="49"/>
      <c r="F8" s="49"/>
      <c r="G8" s="38"/>
      <c r="H8" s="55"/>
      <c r="I8" s="41"/>
      <c r="J8" s="1"/>
      <c r="K8" s="1"/>
      <c r="L8" s="1"/>
      <c r="M8" s="1"/>
    </row>
    <row r="9" spans="1:13" ht="14.25" customHeight="1">
      <c r="A9" s="49"/>
      <c r="B9" s="44"/>
      <c r="C9" s="74"/>
      <c r="D9" s="75"/>
      <c r="E9" s="49"/>
      <c r="F9" s="49"/>
      <c r="G9" s="38"/>
      <c r="H9" s="55"/>
      <c r="I9" s="41"/>
      <c r="J9" s="1"/>
      <c r="K9" s="1"/>
      <c r="L9" s="1"/>
      <c r="M9" s="1"/>
    </row>
    <row r="10" spans="1:13" ht="9.75" customHeight="1">
      <c r="A10" s="49"/>
      <c r="B10" s="44"/>
      <c r="C10" s="74"/>
      <c r="D10" s="75"/>
      <c r="E10" s="49"/>
      <c r="F10" s="49"/>
      <c r="G10" s="38"/>
      <c r="H10" s="55"/>
      <c r="I10" s="41"/>
      <c r="J10" s="2"/>
      <c r="K10" s="2"/>
      <c r="L10" s="2"/>
      <c r="M10" s="2"/>
    </row>
    <row r="11" spans="1:13" ht="32.25" customHeight="1">
      <c r="A11" s="50"/>
      <c r="B11" s="45"/>
      <c r="C11" s="76"/>
      <c r="D11" s="77"/>
      <c r="E11" s="50"/>
      <c r="F11" s="50"/>
      <c r="G11" s="39"/>
      <c r="H11" s="56"/>
      <c r="I11" s="42"/>
      <c r="J11" s="2"/>
      <c r="K11" s="2"/>
      <c r="L11" s="2"/>
      <c r="M11" s="2"/>
    </row>
    <row r="12" ht="15.75" customHeight="1">
      <c r="B12" s="3"/>
    </row>
    <row r="13" spans="1:9" ht="22.5" customHeight="1">
      <c r="A13" s="51" t="str">
        <f>B7</f>
        <v>No. De Revistas en Circulación, Programas Radiales y Boletines de Información de la Vicerrectoría de Extensión.</v>
      </c>
      <c r="B13" s="52"/>
      <c r="C13" s="52"/>
      <c r="D13" s="52"/>
      <c r="E13" s="52"/>
      <c r="F13" s="52"/>
      <c r="G13" s="52"/>
      <c r="H13" s="52"/>
      <c r="I13" s="53"/>
    </row>
    <row r="15" spans="1:4" ht="31.5" customHeight="1">
      <c r="A15" s="27" t="s">
        <v>10</v>
      </c>
      <c r="B15" s="27"/>
      <c r="C15" s="12" t="s">
        <v>9</v>
      </c>
      <c r="D15" s="12" t="s">
        <v>14</v>
      </c>
    </row>
    <row r="16" spans="1:6" ht="19.5" customHeight="1">
      <c r="A16" s="28" t="s">
        <v>17</v>
      </c>
      <c r="B16" s="28"/>
      <c r="C16" s="4">
        <v>0.74</v>
      </c>
      <c r="D16" s="5">
        <v>0.7</v>
      </c>
      <c r="E16" s="2"/>
      <c r="F16" s="2"/>
    </row>
    <row r="17" spans="1:6" ht="19.5" customHeight="1">
      <c r="A17" s="28" t="s">
        <v>18</v>
      </c>
      <c r="B17" s="28"/>
      <c r="C17" s="4">
        <v>0.7</v>
      </c>
      <c r="D17" s="5">
        <v>0.7</v>
      </c>
      <c r="E17" s="2"/>
      <c r="F17" s="2"/>
    </row>
    <row r="18" spans="1:6" ht="19.5" customHeight="1">
      <c r="A18" s="28" t="s">
        <v>59</v>
      </c>
      <c r="B18" s="28"/>
      <c r="C18" s="4">
        <f>(40+40)/(52+52)</f>
        <v>0.7692307692307693</v>
      </c>
      <c r="D18" s="5">
        <v>0.7</v>
      </c>
      <c r="E18" s="2"/>
      <c r="F18" s="2"/>
    </row>
    <row r="19" spans="1:6" ht="19.5" customHeight="1">
      <c r="A19" s="28" t="s">
        <v>60</v>
      </c>
      <c r="B19" s="28"/>
      <c r="C19" s="4">
        <f>(41+41)/(52+52)</f>
        <v>0.7884615384615384</v>
      </c>
      <c r="D19" s="5">
        <v>0.7</v>
      </c>
      <c r="E19" s="2"/>
      <c r="F19" s="2"/>
    </row>
    <row r="20" spans="1:6" ht="19.5" customHeight="1">
      <c r="A20" s="28" t="s">
        <v>62</v>
      </c>
      <c r="B20" s="28"/>
      <c r="C20" s="4">
        <f>(17+17+1)/(20+20+1)</f>
        <v>0.8536585365853658</v>
      </c>
      <c r="D20" s="5">
        <v>0.7</v>
      </c>
      <c r="E20" s="2"/>
      <c r="F20" s="2"/>
    </row>
    <row r="21" spans="1:6" ht="19.5" customHeight="1">
      <c r="A21" s="28" t="s">
        <v>63</v>
      </c>
      <c r="B21" s="28"/>
      <c r="C21" s="4">
        <f>(15+19)/(22+22)</f>
        <v>0.7727272727272727</v>
      </c>
      <c r="D21" s="5">
        <v>0.7</v>
      </c>
      <c r="E21" s="6"/>
      <c r="F21" s="2"/>
    </row>
    <row r="22" spans="1:6" ht="19.5" customHeight="1">
      <c r="A22" s="28" t="s">
        <v>65</v>
      </c>
      <c r="B22" s="28"/>
      <c r="C22" s="4">
        <f>(15+16+1)/(20+20+1)</f>
        <v>0.7804878048780488</v>
      </c>
      <c r="D22" s="5">
        <v>0.7</v>
      </c>
      <c r="E22" s="6"/>
      <c r="F22" s="2"/>
    </row>
    <row r="23" spans="1:6" ht="19.5" customHeight="1">
      <c r="A23" s="28" t="s">
        <v>66</v>
      </c>
      <c r="B23" s="28"/>
      <c r="C23" s="4">
        <f>(16+16+1)/(20+20+1)</f>
        <v>0.8048780487804879</v>
      </c>
      <c r="D23" s="5">
        <v>0.7</v>
      </c>
      <c r="E23" s="6"/>
      <c r="F23" s="2"/>
    </row>
    <row r="24" spans="1:6" ht="19.5" customHeight="1">
      <c r="A24" s="28" t="s">
        <v>67</v>
      </c>
      <c r="B24" s="28"/>
      <c r="C24" s="4">
        <f>(16+20+1)/(16+20+1)</f>
        <v>1</v>
      </c>
      <c r="D24" s="5">
        <v>0.7</v>
      </c>
      <c r="E24" s="6"/>
      <c r="F24" s="2"/>
    </row>
    <row r="25" spans="1:6" ht="19.5" customHeight="1">
      <c r="A25" s="28" t="s">
        <v>68</v>
      </c>
      <c r="B25" s="28"/>
      <c r="C25" s="4">
        <f>(16+20+1)/(16+20+1)</f>
        <v>1</v>
      </c>
      <c r="D25" s="5">
        <v>0.7</v>
      </c>
      <c r="E25" s="6"/>
      <c r="F25" s="2"/>
    </row>
    <row r="26" spans="1:6" ht="19.5" customHeight="1">
      <c r="A26" s="28"/>
      <c r="B26" s="28"/>
      <c r="C26" s="4"/>
      <c r="D26" s="5"/>
      <c r="E26" s="6"/>
      <c r="F26" s="2"/>
    </row>
    <row r="27" spans="1:6" ht="19.5" customHeight="1">
      <c r="A27" s="28"/>
      <c r="B27" s="28"/>
      <c r="C27" s="4"/>
      <c r="D27" s="5"/>
      <c r="E27" s="6"/>
      <c r="F27" s="2"/>
    </row>
    <row r="29" spans="1:9" ht="30" customHeight="1">
      <c r="A29" s="27" t="s">
        <v>6</v>
      </c>
      <c r="B29" s="27"/>
      <c r="C29" s="27" t="s">
        <v>8</v>
      </c>
      <c r="D29" s="27"/>
      <c r="E29" s="27"/>
      <c r="F29" s="27" t="s">
        <v>5</v>
      </c>
      <c r="G29" s="27"/>
      <c r="H29" s="27"/>
      <c r="I29" s="27"/>
    </row>
    <row r="30" spans="1:9" s="7" customFormat="1" ht="26.25" customHeight="1">
      <c r="A30" s="26"/>
      <c r="B30" s="26"/>
      <c r="C30" s="25"/>
      <c r="D30" s="25"/>
      <c r="E30" s="25"/>
      <c r="F30" s="25"/>
      <c r="G30" s="25"/>
      <c r="H30" s="25"/>
      <c r="I30" s="25"/>
    </row>
    <row r="31" spans="1:9" s="7" customFormat="1" ht="23.25" customHeight="1">
      <c r="A31" s="26"/>
      <c r="B31" s="26"/>
      <c r="C31" s="25"/>
      <c r="D31" s="25"/>
      <c r="E31" s="25"/>
      <c r="F31" s="25"/>
      <c r="G31" s="25"/>
      <c r="H31" s="25"/>
      <c r="I31" s="25"/>
    </row>
    <row r="32" spans="1:9" s="7" customFormat="1" ht="24" customHeight="1">
      <c r="A32" s="26"/>
      <c r="B32" s="26"/>
      <c r="C32" s="25"/>
      <c r="D32" s="25"/>
      <c r="E32" s="25"/>
      <c r="F32" s="25"/>
      <c r="G32" s="25"/>
      <c r="H32" s="25"/>
      <c r="I32" s="25"/>
    </row>
    <row r="33" spans="1:9" s="7" customFormat="1" ht="24" customHeight="1">
      <c r="A33" s="26"/>
      <c r="B33" s="26"/>
      <c r="C33" s="25"/>
      <c r="D33" s="25"/>
      <c r="E33" s="25"/>
      <c r="F33" s="25"/>
      <c r="G33" s="25"/>
      <c r="H33" s="25"/>
      <c r="I33" s="25"/>
    </row>
    <row r="34" spans="1:9" s="7" customFormat="1" ht="36.75" customHeight="1">
      <c r="A34" s="26"/>
      <c r="B34" s="26"/>
      <c r="C34" s="25"/>
      <c r="D34" s="25"/>
      <c r="E34" s="25"/>
      <c r="F34" s="25"/>
      <c r="G34" s="25"/>
      <c r="H34" s="25"/>
      <c r="I34" s="25"/>
    </row>
    <row r="35" spans="1:9" s="7" customFormat="1" ht="24" customHeight="1">
      <c r="A35" s="26"/>
      <c r="B35" s="26"/>
      <c r="C35" s="25"/>
      <c r="D35" s="25"/>
      <c r="E35" s="25"/>
      <c r="F35" s="25"/>
      <c r="G35" s="25"/>
      <c r="H35" s="25"/>
      <c r="I35" s="25"/>
    </row>
    <row r="36" spans="1:9" s="7" customFormat="1" ht="16.5" customHeight="1">
      <c r="A36" s="26"/>
      <c r="B36" s="26"/>
      <c r="C36" s="25"/>
      <c r="D36" s="25"/>
      <c r="E36" s="25"/>
      <c r="F36" s="25"/>
      <c r="G36" s="25"/>
      <c r="H36" s="25"/>
      <c r="I36" s="25"/>
    </row>
    <row r="37" spans="1:9" s="7" customFormat="1" ht="18" customHeight="1">
      <c r="A37" s="26"/>
      <c r="B37" s="26"/>
      <c r="C37" s="25"/>
      <c r="D37" s="25"/>
      <c r="E37" s="25"/>
      <c r="F37" s="25"/>
      <c r="G37" s="25"/>
      <c r="H37" s="25"/>
      <c r="I37" s="25"/>
    </row>
    <row r="38" spans="1:9" s="7" customFormat="1" ht="24" customHeight="1">
      <c r="A38" s="26"/>
      <c r="B38" s="26"/>
      <c r="C38" s="25"/>
      <c r="D38" s="25"/>
      <c r="E38" s="25"/>
      <c r="F38" s="25"/>
      <c r="G38" s="25"/>
      <c r="H38" s="25"/>
      <c r="I38" s="25"/>
    </row>
    <row r="39" spans="1:9" s="7" customFormat="1" ht="18" customHeight="1">
      <c r="A39" s="26"/>
      <c r="B39" s="26"/>
      <c r="C39" s="25"/>
      <c r="D39" s="25"/>
      <c r="E39" s="25"/>
      <c r="F39" s="25"/>
      <c r="G39" s="25"/>
      <c r="H39" s="25"/>
      <c r="I39" s="25"/>
    </row>
    <row r="40" spans="1:9" s="7" customFormat="1" ht="18.75" customHeight="1">
      <c r="A40" s="26"/>
      <c r="B40" s="26"/>
      <c r="C40" s="25"/>
      <c r="D40" s="25"/>
      <c r="E40" s="25"/>
      <c r="F40" s="25"/>
      <c r="G40" s="25"/>
      <c r="H40" s="25"/>
      <c r="I40" s="25"/>
    </row>
    <row r="41" spans="1:9" s="7" customFormat="1" ht="17.25" customHeight="1">
      <c r="A41" s="26"/>
      <c r="B41" s="26"/>
      <c r="C41" s="25"/>
      <c r="D41" s="25"/>
      <c r="E41" s="25"/>
      <c r="F41" s="25"/>
      <c r="G41" s="25"/>
      <c r="H41" s="25"/>
      <c r="I41" s="25"/>
    </row>
    <row r="42" spans="6:9" ht="12.75">
      <c r="F42" s="2"/>
      <c r="G42" s="2"/>
      <c r="H42" s="2"/>
      <c r="I42" s="2"/>
    </row>
  </sheetData>
  <sheetProtection/>
  <mergeCells count="64">
    <mergeCell ref="A2:A3"/>
    <mergeCell ref="B2:H3"/>
    <mergeCell ref="C6:D6"/>
    <mergeCell ref="A7:A11"/>
    <mergeCell ref="B7:B11"/>
    <mergeCell ref="C7:D11"/>
    <mergeCell ref="E7:E11"/>
    <mergeCell ref="F7:F11"/>
    <mergeCell ref="G7:G11"/>
    <mergeCell ref="H7:H11"/>
    <mergeCell ref="I7:I11"/>
    <mergeCell ref="A13:I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9:B29"/>
    <mergeCell ref="C29:E29"/>
    <mergeCell ref="F29:I29"/>
    <mergeCell ref="A30:B30"/>
    <mergeCell ref="C30:E30"/>
    <mergeCell ref="F30:I30"/>
    <mergeCell ref="A31:B31"/>
    <mergeCell ref="C31:E31"/>
    <mergeCell ref="F31:I31"/>
    <mergeCell ref="A32:B32"/>
    <mergeCell ref="C32:E32"/>
    <mergeCell ref="F32:I32"/>
    <mergeCell ref="A33:B33"/>
    <mergeCell ref="C33:E33"/>
    <mergeCell ref="F33:I33"/>
    <mergeCell ref="A34:B34"/>
    <mergeCell ref="C34:E34"/>
    <mergeCell ref="F34:I34"/>
    <mergeCell ref="A35:B35"/>
    <mergeCell ref="C35:E35"/>
    <mergeCell ref="F35:I35"/>
    <mergeCell ref="A36:B36"/>
    <mergeCell ref="C36:E36"/>
    <mergeCell ref="F36:I36"/>
    <mergeCell ref="A37:B37"/>
    <mergeCell ref="C37:E37"/>
    <mergeCell ref="F37:I37"/>
    <mergeCell ref="A38:B38"/>
    <mergeCell ref="C38:E38"/>
    <mergeCell ref="F38:I38"/>
    <mergeCell ref="A39:B39"/>
    <mergeCell ref="C39:E39"/>
    <mergeCell ref="F39:I39"/>
    <mergeCell ref="A40:B40"/>
    <mergeCell ref="C40:E40"/>
    <mergeCell ref="F40:I40"/>
    <mergeCell ref="A41:B41"/>
    <mergeCell ref="C41:E41"/>
    <mergeCell ref="F41:I41"/>
  </mergeCells>
  <conditionalFormatting sqref="C16:C27">
    <cfRule type="cellIs" priority="1" dxfId="1" operator="lessThan" stopIfTrue="1">
      <formula>$D$16</formula>
    </cfRule>
    <cfRule type="cellIs" priority="2" dxfId="0" operator="greaterThanOrEqual" stopIfTrue="1">
      <formula>$D$16</formula>
    </cfRule>
  </conditionalFormatting>
  <printOptions horizontalCentered="1" verticalCentered="1"/>
  <pageMargins left="0.3937007874015748" right="0.5905511811023623" top="0.7874015748031497" bottom="0.7874015748031497" header="0" footer="0"/>
  <pageSetup horizontalDpi="300" verticalDpi="300" orientation="portrait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42"/>
  <sheetViews>
    <sheetView showGridLines="0" view="pageBreakPreview" zoomScale="80" zoomScaleNormal="90" zoomScaleSheetLayoutView="80" zoomScalePageLayoutView="0" workbookViewId="0" topLeftCell="A8">
      <selection activeCell="C26" sqref="C26"/>
    </sheetView>
  </sheetViews>
  <sheetFormatPr defaultColWidth="11.421875" defaultRowHeight="12.75"/>
  <cols>
    <col min="1" max="1" width="15.28125" style="0" customWidth="1"/>
    <col min="2" max="2" width="17.140625" style="0" customWidth="1"/>
    <col min="3" max="5" width="13.28125" style="0" customWidth="1"/>
    <col min="6" max="6" width="14.28125" style="0" customWidth="1"/>
    <col min="7" max="7" width="12.140625" style="0" customWidth="1"/>
    <col min="8" max="8" width="16.57421875" style="0" customWidth="1"/>
    <col min="9" max="9" width="18.57421875" style="0" customWidth="1"/>
    <col min="10" max="11" width="9.00390625" style="0" customWidth="1"/>
  </cols>
  <sheetData>
    <row r="1" ht="13.5" thickBot="1"/>
    <row r="2" spans="1:9" ht="42.75" customHeight="1" thickBot="1">
      <c r="A2" s="29"/>
      <c r="B2" s="31" t="s">
        <v>16</v>
      </c>
      <c r="C2" s="32"/>
      <c r="D2" s="32"/>
      <c r="E2" s="32"/>
      <c r="F2" s="32"/>
      <c r="G2" s="32"/>
      <c r="H2" s="33"/>
      <c r="I2" s="17" t="s">
        <v>15</v>
      </c>
    </row>
    <row r="3" spans="1:9" ht="42.75" customHeight="1" thickBot="1">
      <c r="A3" s="30"/>
      <c r="B3" s="34"/>
      <c r="C3" s="35"/>
      <c r="D3" s="35"/>
      <c r="E3" s="35"/>
      <c r="F3" s="35"/>
      <c r="G3" s="35"/>
      <c r="H3" s="36"/>
      <c r="I3" s="8" t="s">
        <v>7</v>
      </c>
    </row>
    <row r="4" spans="1:9" ht="18" customHeight="1">
      <c r="A4" s="9"/>
      <c r="B4" s="10"/>
      <c r="C4" s="10"/>
      <c r="D4" s="10"/>
      <c r="E4" s="10"/>
      <c r="F4" s="10"/>
      <c r="G4" s="10"/>
      <c r="H4" s="10"/>
      <c r="I4" s="11"/>
    </row>
    <row r="6" spans="1:13" ht="45" customHeight="1">
      <c r="A6" s="13" t="s">
        <v>0</v>
      </c>
      <c r="B6" s="14" t="s">
        <v>1</v>
      </c>
      <c r="C6" s="46" t="s">
        <v>2</v>
      </c>
      <c r="D6" s="47"/>
      <c r="E6" s="16" t="s">
        <v>3</v>
      </c>
      <c r="F6" s="15" t="s">
        <v>11</v>
      </c>
      <c r="G6" s="13" t="s">
        <v>13</v>
      </c>
      <c r="H6" s="14" t="s">
        <v>12</v>
      </c>
      <c r="I6" s="13" t="s">
        <v>4</v>
      </c>
      <c r="J6" s="1"/>
      <c r="K6" s="1"/>
      <c r="L6" s="1"/>
      <c r="M6" s="1"/>
    </row>
    <row r="7" spans="1:13" ht="14.25" customHeight="1">
      <c r="A7" s="48" t="s">
        <v>20</v>
      </c>
      <c r="B7" s="71" t="s">
        <v>48</v>
      </c>
      <c r="C7" s="57" t="s">
        <v>49</v>
      </c>
      <c r="D7" s="63"/>
      <c r="E7" s="48" t="s">
        <v>50</v>
      </c>
      <c r="F7" s="48" t="s">
        <v>51</v>
      </c>
      <c r="G7" s="37">
        <v>0.8</v>
      </c>
      <c r="H7" s="54" t="s">
        <v>25</v>
      </c>
      <c r="I7" s="40" t="s">
        <v>52</v>
      </c>
      <c r="J7" s="1"/>
      <c r="K7" s="1"/>
      <c r="L7" s="1"/>
      <c r="M7" s="1"/>
    </row>
    <row r="8" spans="1:13" ht="39" customHeight="1">
      <c r="A8" s="49"/>
      <c r="B8" s="44"/>
      <c r="C8" s="64"/>
      <c r="D8" s="65"/>
      <c r="E8" s="49"/>
      <c r="F8" s="49"/>
      <c r="G8" s="38"/>
      <c r="H8" s="55"/>
      <c r="I8" s="41"/>
      <c r="J8" s="1"/>
      <c r="K8" s="1"/>
      <c r="L8" s="1"/>
      <c r="M8" s="1"/>
    </row>
    <row r="9" spans="1:13" ht="14.25" customHeight="1">
      <c r="A9" s="49"/>
      <c r="B9" s="44"/>
      <c r="C9" s="64"/>
      <c r="D9" s="65"/>
      <c r="E9" s="49"/>
      <c r="F9" s="49"/>
      <c r="G9" s="38"/>
      <c r="H9" s="55"/>
      <c r="I9" s="41"/>
      <c r="J9" s="1"/>
      <c r="K9" s="1"/>
      <c r="L9" s="1"/>
      <c r="M9" s="1"/>
    </row>
    <row r="10" spans="1:13" ht="9.75" customHeight="1">
      <c r="A10" s="49"/>
      <c r="B10" s="44"/>
      <c r="C10" s="64"/>
      <c r="D10" s="65"/>
      <c r="E10" s="49"/>
      <c r="F10" s="49"/>
      <c r="G10" s="38"/>
      <c r="H10" s="55"/>
      <c r="I10" s="41"/>
      <c r="J10" s="2"/>
      <c r="K10" s="2"/>
      <c r="L10" s="2"/>
      <c r="M10" s="2"/>
    </row>
    <row r="11" spans="1:13" ht="32.25" customHeight="1">
      <c r="A11" s="50"/>
      <c r="B11" s="45"/>
      <c r="C11" s="66"/>
      <c r="D11" s="67"/>
      <c r="E11" s="50"/>
      <c r="F11" s="50"/>
      <c r="G11" s="39"/>
      <c r="H11" s="56"/>
      <c r="I11" s="42"/>
      <c r="J11" s="2"/>
      <c r="K11" s="2"/>
      <c r="L11" s="2"/>
      <c r="M11" s="2"/>
    </row>
    <row r="12" ht="15.75" customHeight="1">
      <c r="B12" s="3"/>
    </row>
    <row r="13" spans="1:9" ht="22.5" customHeight="1">
      <c r="A13" s="51" t="str">
        <f>B7</f>
        <v>No. De Programas de Educación Continuada ofertados.</v>
      </c>
      <c r="B13" s="52"/>
      <c r="C13" s="52"/>
      <c r="D13" s="52"/>
      <c r="E13" s="52"/>
      <c r="F13" s="52"/>
      <c r="G13" s="52"/>
      <c r="H13" s="52"/>
      <c r="I13" s="53"/>
    </row>
    <row r="15" spans="1:4" ht="31.5" customHeight="1">
      <c r="A15" s="27" t="s">
        <v>10</v>
      </c>
      <c r="B15" s="27"/>
      <c r="C15" s="12" t="s">
        <v>9</v>
      </c>
      <c r="D15" s="12" t="s">
        <v>14</v>
      </c>
    </row>
    <row r="16" spans="1:6" ht="19.5" customHeight="1">
      <c r="A16" s="28" t="s">
        <v>17</v>
      </c>
      <c r="B16" s="28"/>
      <c r="C16" s="4">
        <v>0.6</v>
      </c>
      <c r="D16" s="5">
        <v>0.8</v>
      </c>
      <c r="E16" s="2"/>
      <c r="F16" s="2"/>
    </row>
    <row r="17" spans="1:6" ht="19.5" customHeight="1">
      <c r="A17" s="28" t="s">
        <v>18</v>
      </c>
      <c r="B17" s="28"/>
      <c r="C17" s="4">
        <f>5/6</f>
        <v>0.8333333333333334</v>
      </c>
      <c r="D17" s="5">
        <v>0.8</v>
      </c>
      <c r="E17" s="2"/>
      <c r="F17" s="2"/>
    </row>
    <row r="18" spans="1:6" ht="19.5" customHeight="1">
      <c r="A18" s="28" t="s">
        <v>59</v>
      </c>
      <c r="B18" s="28"/>
      <c r="C18" s="4">
        <f>4/5</f>
        <v>0.8</v>
      </c>
      <c r="D18" s="5">
        <v>0.8</v>
      </c>
      <c r="E18" s="2"/>
      <c r="F18" s="2"/>
    </row>
    <row r="19" spans="1:6" ht="19.5" customHeight="1">
      <c r="A19" s="28" t="s">
        <v>60</v>
      </c>
      <c r="B19" s="28"/>
      <c r="C19" s="4">
        <f>4/5</f>
        <v>0.8</v>
      </c>
      <c r="D19" s="5">
        <v>0.8</v>
      </c>
      <c r="E19" s="2"/>
      <c r="F19" s="2"/>
    </row>
    <row r="20" spans="1:6" ht="19.5" customHeight="1">
      <c r="A20" s="28" t="s">
        <v>62</v>
      </c>
      <c r="B20" s="28"/>
      <c r="C20" s="4">
        <f>3/3</f>
        <v>1</v>
      </c>
      <c r="D20" s="5">
        <v>0.8</v>
      </c>
      <c r="E20" s="2"/>
      <c r="F20" s="2"/>
    </row>
    <row r="21" spans="1:6" ht="19.5" customHeight="1">
      <c r="A21" s="28" t="s">
        <v>63</v>
      </c>
      <c r="B21" s="28"/>
      <c r="C21" s="4">
        <f>7/7</f>
        <v>1</v>
      </c>
      <c r="D21" s="5">
        <v>0.8</v>
      </c>
      <c r="E21" s="6"/>
      <c r="F21" s="2"/>
    </row>
    <row r="22" spans="1:6" ht="19.5" customHeight="1">
      <c r="A22" s="28" t="s">
        <v>65</v>
      </c>
      <c r="B22" s="28"/>
      <c r="C22" s="4">
        <f>3/3</f>
        <v>1</v>
      </c>
      <c r="D22" s="5">
        <v>0.8</v>
      </c>
      <c r="E22" s="6"/>
      <c r="F22" s="2"/>
    </row>
    <row r="23" spans="1:6" ht="19.5" customHeight="1">
      <c r="A23" s="28" t="s">
        <v>66</v>
      </c>
      <c r="B23" s="28"/>
      <c r="C23" s="4">
        <f>6/6</f>
        <v>1</v>
      </c>
      <c r="D23" s="5">
        <v>0.8</v>
      </c>
      <c r="E23" s="6"/>
      <c r="F23" s="2"/>
    </row>
    <row r="24" spans="1:6" ht="19.5" customHeight="1">
      <c r="A24" s="28" t="s">
        <v>67</v>
      </c>
      <c r="B24" s="28"/>
      <c r="C24" s="4">
        <f>20/20</f>
        <v>1</v>
      </c>
      <c r="D24" s="5">
        <v>0.8</v>
      </c>
      <c r="E24" s="6"/>
      <c r="F24" s="2"/>
    </row>
    <row r="25" spans="1:6" ht="19.5" customHeight="1">
      <c r="A25" s="28" t="s">
        <v>68</v>
      </c>
      <c r="B25" s="28"/>
      <c r="C25" s="4">
        <f>18/20</f>
        <v>0.9</v>
      </c>
      <c r="D25" s="5">
        <v>0.8</v>
      </c>
      <c r="E25" s="6"/>
      <c r="F25" s="2"/>
    </row>
    <row r="26" spans="1:6" ht="19.5" customHeight="1">
      <c r="A26" s="28"/>
      <c r="B26" s="28"/>
      <c r="C26" s="4"/>
      <c r="D26" s="5"/>
      <c r="E26" s="6"/>
      <c r="F26" s="2"/>
    </row>
    <row r="27" spans="1:6" ht="19.5" customHeight="1">
      <c r="A27" s="28"/>
      <c r="B27" s="28"/>
      <c r="C27" s="4"/>
      <c r="D27" s="5"/>
      <c r="E27" s="6"/>
      <c r="F27" s="2"/>
    </row>
    <row r="29" spans="1:9" ht="30" customHeight="1">
      <c r="A29" s="27" t="s">
        <v>6</v>
      </c>
      <c r="B29" s="27"/>
      <c r="C29" s="27" t="s">
        <v>8</v>
      </c>
      <c r="D29" s="27"/>
      <c r="E29" s="27"/>
      <c r="F29" s="27" t="s">
        <v>5</v>
      </c>
      <c r="G29" s="27"/>
      <c r="H29" s="27"/>
      <c r="I29" s="27"/>
    </row>
    <row r="30" spans="1:9" s="7" customFormat="1" ht="26.25" customHeight="1">
      <c r="A30" s="26"/>
      <c r="B30" s="26"/>
      <c r="C30" s="25"/>
      <c r="D30" s="25"/>
      <c r="E30" s="25"/>
      <c r="F30" s="25"/>
      <c r="G30" s="25"/>
      <c r="H30" s="25"/>
      <c r="I30" s="25"/>
    </row>
    <row r="31" spans="1:9" s="7" customFormat="1" ht="23.25" customHeight="1">
      <c r="A31" s="26"/>
      <c r="B31" s="26"/>
      <c r="C31" s="25"/>
      <c r="D31" s="25"/>
      <c r="E31" s="25"/>
      <c r="F31" s="25"/>
      <c r="G31" s="25"/>
      <c r="H31" s="25"/>
      <c r="I31" s="25"/>
    </row>
    <row r="32" spans="1:9" s="7" customFormat="1" ht="24" customHeight="1">
      <c r="A32" s="26"/>
      <c r="B32" s="26"/>
      <c r="C32" s="25"/>
      <c r="D32" s="25"/>
      <c r="E32" s="25"/>
      <c r="F32" s="25"/>
      <c r="G32" s="25"/>
      <c r="H32" s="25"/>
      <c r="I32" s="25"/>
    </row>
    <row r="33" spans="1:9" s="7" customFormat="1" ht="24" customHeight="1">
      <c r="A33" s="26"/>
      <c r="B33" s="26"/>
      <c r="C33" s="25"/>
      <c r="D33" s="25"/>
      <c r="E33" s="25"/>
      <c r="F33" s="25"/>
      <c r="G33" s="25"/>
      <c r="H33" s="25"/>
      <c r="I33" s="25"/>
    </row>
    <row r="34" spans="1:9" s="7" customFormat="1" ht="36.75" customHeight="1">
      <c r="A34" s="26"/>
      <c r="B34" s="26"/>
      <c r="C34" s="25"/>
      <c r="D34" s="25"/>
      <c r="E34" s="25"/>
      <c r="F34" s="25"/>
      <c r="G34" s="25"/>
      <c r="H34" s="25"/>
      <c r="I34" s="25"/>
    </row>
    <row r="35" spans="1:9" s="7" customFormat="1" ht="24" customHeight="1">
      <c r="A35" s="26"/>
      <c r="B35" s="26"/>
      <c r="C35" s="25"/>
      <c r="D35" s="25"/>
      <c r="E35" s="25"/>
      <c r="F35" s="25"/>
      <c r="G35" s="25"/>
      <c r="H35" s="25"/>
      <c r="I35" s="25"/>
    </row>
    <row r="36" spans="1:9" s="7" customFormat="1" ht="16.5" customHeight="1">
      <c r="A36" s="26"/>
      <c r="B36" s="26"/>
      <c r="C36" s="25"/>
      <c r="D36" s="25"/>
      <c r="E36" s="25"/>
      <c r="F36" s="25"/>
      <c r="G36" s="25"/>
      <c r="H36" s="25"/>
      <c r="I36" s="25"/>
    </row>
    <row r="37" spans="1:9" s="7" customFormat="1" ht="18" customHeight="1">
      <c r="A37" s="26"/>
      <c r="B37" s="26"/>
      <c r="C37" s="25"/>
      <c r="D37" s="25"/>
      <c r="E37" s="25"/>
      <c r="F37" s="25"/>
      <c r="G37" s="25"/>
      <c r="H37" s="25"/>
      <c r="I37" s="25"/>
    </row>
    <row r="38" spans="1:9" s="7" customFormat="1" ht="24" customHeight="1">
      <c r="A38" s="26"/>
      <c r="B38" s="26"/>
      <c r="C38" s="25"/>
      <c r="D38" s="25"/>
      <c r="E38" s="25"/>
      <c r="F38" s="25"/>
      <c r="G38" s="25"/>
      <c r="H38" s="25"/>
      <c r="I38" s="25"/>
    </row>
    <row r="39" spans="1:9" s="7" customFormat="1" ht="18" customHeight="1">
      <c r="A39" s="26"/>
      <c r="B39" s="26"/>
      <c r="C39" s="25"/>
      <c r="D39" s="25"/>
      <c r="E39" s="25"/>
      <c r="F39" s="25"/>
      <c r="G39" s="25"/>
      <c r="H39" s="25"/>
      <c r="I39" s="25"/>
    </row>
    <row r="40" spans="1:9" s="7" customFormat="1" ht="18.75" customHeight="1">
      <c r="A40" s="26"/>
      <c r="B40" s="26"/>
      <c r="C40" s="25"/>
      <c r="D40" s="25"/>
      <c r="E40" s="25"/>
      <c r="F40" s="25"/>
      <c r="G40" s="25"/>
      <c r="H40" s="25"/>
      <c r="I40" s="25"/>
    </row>
    <row r="41" spans="1:9" s="7" customFormat="1" ht="17.25" customHeight="1">
      <c r="A41" s="26"/>
      <c r="B41" s="26"/>
      <c r="C41" s="25"/>
      <c r="D41" s="25"/>
      <c r="E41" s="25"/>
      <c r="F41" s="25"/>
      <c r="G41" s="25"/>
      <c r="H41" s="25"/>
      <c r="I41" s="25"/>
    </row>
    <row r="42" spans="6:9" ht="12.75">
      <c r="F42" s="2"/>
      <c r="G42" s="2"/>
      <c r="H42" s="2"/>
      <c r="I42" s="2"/>
    </row>
  </sheetData>
  <sheetProtection/>
  <mergeCells count="64">
    <mergeCell ref="A2:A3"/>
    <mergeCell ref="B2:H3"/>
    <mergeCell ref="C6:D6"/>
    <mergeCell ref="A7:A11"/>
    <mergeCell ref="B7:B11"/>
    <mergeCell ref="C7:D11"/>
    <mergeCell ref="E7:E11"/>
    <mergeCell ref="F7:F11"/>
    <mergeCell ref="G7:G11"/>
    <mergeCell ref="H7:H11"/>
    <mergeCell ref="I7:I11"/>
    <mergeCell ref="A13:I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9:B29"/>
    <mergeCell ref="C29:E29"/>
    <mergeCell ref="F29:I29"/>
    <mergeCell ref="A30:B30"/>
    <mergeCell ref="C30:E30"/>
    <mergeCell ref="F30:I30"/>
    <mergeCell ref="A31:B31"/>
    <mergeCell ref="C31:E31"/>
    <mergeCell ref="F31:I31"/>
    <mergeCell ref="A32:B32"/>
    <mergeCell ref="C32:E32"/>
    <mergeCell ref="F32:I32"/>
    <mergeCell ref="A33:B33"/>
    <mergeCell ref="C33:E33"/>
    <mergeCell ref="F33:I33"/>
    <mergeCell ref="A34:B34"/>
    <mergeCell ref="C34:E34"/>
    <mergeCell ref="F34:I34"/>
    <mergeCell ref="A35:B35"/>
    <mergeCell ref="C35:E35"/>
    <mergeCell ref="F35:I35"/>
    <mergeCell ref="A36:B36"/>
    <mergeCell ref="C36:E36"/>
    <mergeCell ref="F36:I36"/>
    <mergeCell ref="A37:B37"/>
    <mergeCell ref="C37:E37"/>
    <mergeCell ref="F37:I37"/>
    <mergeCell ref="A38:B38"/>
    <mergeCell ref="C38:E38"/>
    <mergeCell ref="F38:I38"/>
    <mergeCell ref="A39:B39"/>
    <mergeCell ref="C39:E39"/>
    <mergeCell ref="F39:I39"/>
    <mergeCell ref="A40:B40"/>
    <mergeCell ref="C40:E40"/>
    <mergeCell ref="F40:I40"/>
    <mergeCell ref="A41:B41"/>
    <mergeCell ref="C41:E41"/>
    <mergeCell ref="F41:I41"/>
  </mergeCells>
  <conditionalFormatting sqref="C16:C19 C22:C27">
    <cfRule type="cellIs" priority="3" dxfId="1" operator="lessThan" stopIfTrue="1">
      <formula>$D$16</formula>
    </cfRule>
    <cfRule type="cellIs" priority="4" dxfId="0" operator="greaterThanOrEqual" stopIfTrue="1">
      <formula>$D$16</formula>
    </cfRule>
  </conditionalFormatting>
  <conditionalFormatting sqref="C20:C21">
    <cfRule type="cellIs" priority="1" dxfId="1" operator="lessThan" stopIfTrue="1">
      <formula>$D$16</formula>
    </cfRule>
    <cfRule type="cellIs" priority="2" dxfId="0" operator="greaterThanOrEqual" stopIfTrue="1">
      <formula>$D$16</formula>
    </cfRule>
  </conditionalFormatting>
  <printOptions horizontalCentered="1" verticalCentered="1"/>
  <pageMargins left="0.3937007874015748" right="0.5905511811023623" top="0.7874015748031497" bottom="0.7874015748031497" header="0" footer="0"/>
  <pageSetup horizontalDpi="300" verticalDpi="300" orientation="portrait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42"/>
  <sheetViews>
    <sheetView showGridLines="0" view="pageBreakPreview" zoomScale="80" zoomScaleNormal="90" zoomScaleSheetLayoutView="80" zoomScalePageLayoutView="0" workbookViewId="0" topLeftCell="A7">
      <selection activeCell="C25" sqref="C25"/>
    </sheetView>
  </sheetViews>
  <sheetFormatPr defaultColWidth="11.421875" defaultRowHeight="12.75"/>
  <cols>
    <col min="1" max="1" width="15.28125" style="0" customWidth="1"/>
    <col min="2" max="2" width="17.140625" style="0" customWidth="1"/>
    <col min="3" max="5" width="13.28125" style="0" customWidth="1"/>
    <col min="6" max="6" width="14.28125" style="0" customWidth="1"/>
    <col min="7" max="7" width="12.140625" style="0" customWidth="1"/>
    <col min="8" max="8" width="16.57421875" style="0" customWidth="1"/>
    <col min="9" max="9" width="18.57421875" style="0" customWidth="1"/>
    <col min="10" max="11" width="9.00390625" style="0" customWidth="1"/>
  </cols>
  <sheetData>
    <row r="1" ht="13.5" thickBot="1"/>
    <row r="2" spans="1:9" ht="42.75" customHeight="1" thickBot="1">
      <c r="A2" s="29"/>
      <c r="B2" s="31" t="s">
        <v>16</v>
      </c>
      <c r="C2" s="32"/>
      <c r="D2" s="32"/>
      <c r="E2" s="32"/>
      <c r="F2" s="32"/>
      <c r="G2" s="32"/>
      <c r="H2" s="33"/>
      <c r="I2" s="17" t="s">
        <v>15</v>
      </c>
    </row>
    <row r="3" spans="1:9" ht="42.75" customHeight="1" thickBot="1">
      <c r="A3" s="30"/>
      <c r="B3" s="34"/>
      <c r="C3" s="35"/>
      <c r="D3" s="35"/>
      <c r="E3" s="35"/>
      <c r="F3" s="35"/>
      <c r="G3" s="35"/>
      <c r="H3" s="36"/>
      <c r="I3" s="8" t="s">
        <v>7</v>
      </c>
    </row>
    <row r="4" spans="1:9" ht="18" customHeight="1">
      <c r="A4" s="9"/>
      <c r="B4" s="10"/>
      <c r="C4" s="10"/>
      <c r="D4" s="10"/>
      <c r="E4" s="10"/>
      <c r="F4" s="10"/>
      <c r="G4" s="10"/>
      <c r="H4" s="10"/>
      <c r="I4" s="11"/>
    </row>
    <row r="6" spans="1:13" ht="45" customHeight="1">
      <c r="A6" s="13" t="s">
        <v>0</v>
      </c>
      <c r="B6" s="14" t="s">
        <v>1</v>
      </c>
      <c r="C6" s="46" t="s">
        <v>2</v>
      </c>
      <c r="D6" s="47"/>
      <c r="E6" s="16" t="s">
        <v>3</v>
      </c>
      <c r="F6" s="15" t="s">
        <v>11</v>
      </c>
      <c r="G6" s="13" t="s">
        <v>13</v>
      </c>
      <c r="H6" s="14" t="s">
        <v>12</v>
      </c>
      <c r="I6" s="13" t="s">
        <v>4</v>
      </c>
      <c r="J6" s="1"/>
      <c r="K6" s="1"/>
      <c r="L6" s="1"/>
      <c r="M6" s="1"/>
    </row>
    <row r="7" spans="1:13" ht="14.25" customHeight="1">
      <c r="A7" s="48" t="s">
        <v>20</v>
      </c>
      <c r="B7" s="71" t="s">
        <v>42</v>
      </c>
      <c r="C7" s="57" t="s">
        <v>43</v>
      </c>
      <c r="D7" s="63"/>
      <c r="E7" s="48" t="s">
        <v>44</v>
      </c>
      <c r="F7" s="48" t="s">
        <v>45</v>
      </c>
      <c r="G7" s="37">
        <v>0.7</v>
      </c>
      <c r="H7" s="54" t="s">
        <v>46</v>
      </c>
      <c r="I7" s="40" t="s">
        <v>47</v>
      </c>
      <c r="J7" s="1"/>
      <c r="K7" s="1"/>
      <c r="L7" s="1"/>
      <c r="M7" s="1"/>
    </row>
    <row r="8" spans="1:13" ht="39" customHeight="1">
      <c r="A8" s="49"/>
      <c r="B8" s="44"/>
      <c r="C8" s="64"/>
      <c r="D8" s="65"/>
      <c r="E8" s="49"/>
      <c r="F8" s="49"/>
      <c r="G8" s="38"/>
      <c r="H8" s="55"/>
      <c r="I8" s="41"/>
      <c r="J8" s="1"/>
      <c r="K8" s="1"/>
      <c r="L8" s="1"/>
      <c r="M8" s="1"/>
    </row>
    <row r="9" spans="1:13" ht="14.25" customHeight="1">
      <c r="A9" s="49"/>
      <c r="B9" s="44"/>
      <c r="C9" s="64"/>
      <c r="D9" s="65"/>
      <c r="E9" s="49"/>
      <c r="F9" s="49"/>
      <c r="G9" s="38"/>
      <c r="H9" s="55"/>
      <c r="I9" s="41"/>
      <c r="J9" s="1"/>
      <c r="K9" s="1"/>
      <c r="L9" s="1"/>
      <c r="M9" s="1"/>
    </row>
    <row r="10" spans="1:13" ht="9.75" customHeight="1">
      <c r="A10" s="49"/>
      <c r="B10" s="44"/>
      <c r="C10" s="64"/>
      <c r="D10" s="65"/>
      <c r="E10" s="49"/>
      <c r="F10" s="49"/>
      <c r="G10" s="38"/>
      <c r="H10" s="55"/>
      <c r="I10" s="41"/>
      <c r="J10" s="2"/>
      <c r="K10" s="2"/>
      <c r="L10" s="2"/>
      <c r="M10" s="2"/>
    </row>
    <row r="11" spans="1:13" ht="32.25" customHeight="1">
      <c r="A11" s="50"/>
      <c r="B11" s="45"/>
      <c r="C11" s="66"/>
      <c r="D11" s="67"/>
      <c r="E11" s="50"/>
      <c r="F11" s="50"/>
      <c r="G11" s="39"/>
      <c r="H11" s="56"/>
      <c r="I11" s="42"/>
      <c r="J11" s="2"/>
      <c r="K11" s="2"/>
      <c r="L11" s="2"/>
      <c r="M11" s="2"/>
    </row>
    <row r="12" ht="15.75" customHeight="1">
      <c r="B12" s="3"/>
    </row>
    <row r="13" spans="1:9" ht="22.5" customHeight="1">
      <c r="A13" s="51" t="str">
        <f>B7</f>
        <v>No. De Proyectos de Extensión aprobados .</v>
      </c>
      <c r="B13" s="52"/>
      <c r="C13" s="52"/>
      <c r="D13" s="52"/>
      <c r="E13" s="52"/>
      <c r="F13" s="52"/>
      <c r="G13" s="52"/>
      <c r="H13" s="52"/>
      <c r="I13" s="53"/>
    </row>
    <row r="15" spans="1:4" ht="31.5" customHeight="1">
      <c r="A15" s="27" t="s">
        <v>10</v>
      </c>
      <c r="B15" s="27"/>
      <c r="C15" s="12" t="s">
        <v>9</v>
      </c>
      <c r="D15" s="12" t="s">
        <v>14</v>
      </c>
    </row>
    <row r="16" spans="1:6" ht="19.5" customHeight="1">
      <c r="A16" s="28" t="s">
        <v>17</v>
      </c>
      <c r="B16" s="28"/>
      <c r="C16" s="4">
        <v>0.67</v>
      </c>
      <c r="D16" s="5">
        <v>0.7</v>
      </c>
      <c r="E16" s="2"/>
      <c r="F16" s="2"/>
    </row>
    <row r="17" spans="1:6" ht="19.5" customHeight="1">
      <c r="A17" s="28" t="s">
        <v>18</v>
      </c>
      <c r="B17" s="28"/>
      <c r="C17" s="4">
        <f>7/10</f>
        <v>0.7</v>
      </c>
      <c r="D17" s="5">
        <v>0.7</v>
      </c>
      <c r="E17" s="2"/>
      <c r="F17" s="2"/>
    </row>
    <row r="18" spans="1:6" ht="19.5" customHeight="1">
      <c r="A18" s="28" t="s">
        <v>61</v>
      </c>
      <c r="B18" s="28"/>
      <c r="C18" s="4">
        <f>14/15</f>
        <v>0.9333333333333333</v>
      </c>
      <c r="D18" s="5">
        <v>0.7</v>
      </c>
      <c r="E18" s="2"/>
      <c r="F18" s="2"/>
    </row>
    <row r="19" spans="1:6" ht="19.5" customHeight="1">
      <c r="A19" s="28" t="s">
        <v>60</v>
      </c>
      <c r="B19" s="28"/>
      <c r="C19" s="4">
        <f>16/20</f>
        <v>0.8</v>
      </c>
      <c r="D19" s="5">
        <v>0.7</v>
      </c>
      <c r="E19" s="2"/>
      <c r="F19" s="2"/>
    </row>
    <row r="20" spans="1:6" ht="19.5" customHeight="1">
      <c r="A20" s="28" t="s">
        <v>64</v>
      </c>
      <c r="B20" s="28"/>
      <c r="C20" s="4">
        <f>14/16</f>
        <v>0.875</v>
      </c>
      <c r="D20" s="5">
        <v>0.7</v>
      </c>
      <c r="E20" s="2"/>
      <c r="F20" s="2"/>
    </row>
    <row r="21" spans="1:6" ht="19.5" customHeight="1">
      <c r="A21" s="28" t="s">
        <v>63</v>
      </c>
      <c r="B21" s="28"/>
      <c r="C21" s="4">
        <f>10/12</f>
        <v>0.8333333333333334</v>
      </c>
      <c r="D21" s="5">
        <v>0.7</v>
      </c>
      <c r="E21" s="6"/>
      <c r="F21" s="2"/>
    </row>
    <row r="22" spans="1:6" ht="19.5" customHeight="1">
      <c r="A22" s="28" t="s">
        <v>65</v>
      </c>
      <c r="B22" s="28"/>
      <c r="C22" s="4">
        <f>9/12</f>
        <v>0.75</v>
      </c>
      <c r="D22" s="5">
        <v>0.7</v>
      </c>
      <c r="E22" s="6"/>
      <c r="F22" s="2"/>
    </row>
    <row r="23" spans="1:6" ht="19.5" customHeight="1">
      <c r="A23" s="28" t="s">
        <v>66</v>
      </c>
      <c r="B23" s="28"/>
      <c r="C23" s="4">
        <f>10/12</f>
        <v>0.8333333333333334</v>
      </c>
      <c r="D23" s="5">
        <v>0.7</v>
      </c>
      <c r="E23" s="6"/>
      <c r="F23" s="2"/>
    </row>
    <row r="24" spans="1:6" ht="19.5" customHeight="1">
      <c r="A24" s="28" t="s">
        <v>67</v>
      </c>
      <c r="B24" s="28"/>
      <c r="C24" s="4">
        <f>(7+5)/(12+5)</f>
        <v>0.7058823529411765</v>
      </c>
      <c r="D24" s="5">
        <v>0.7</v>
      </c>
      <c r="E24" s="6"/>
      <c r="F24" s="2"/>
    </row>
    <row r="25" spans="1:6" ht="19.5" customHeight="1">
      <c r="A25" s="28" t="s">
        <v>68</v>
      </c>
      <c r="B25" s="28"/>
      <c r="C25" s="4">
        <f>10/13</f>
        <v>0.7692307692307693</v>
      </c>
      <c r="D25" s="5">
        <v>0.7</v>
      </c>
      <c r="E25" s="6"/>
      <c r="F25" s="2"/>
    </row>
    <row r="26" spans="1:6" ht="19.5" customHeight="1">
      <c r="A26" s="28"/>
      <c r="B26" s="28"/>
      <c r="C26" s="4"/>
      <c r="D26" s="5"/>
      <c r="E26" s="6"/>
      <c r="F26" s="2"/>
    </row>
    <row r="27" spans="1:6" ht="19.5" customHeight="1">
      <c r="A27" s="28"/>
      <c r="B27" s="28"/>
      <c r="C27" s="4"/>
      <c r="D27" s="5"/>
      <c r="E27" s="6"/>
      <c r="F27" s="2"/>
    </row>
    <row r="29" spans="1:9" ht="30" customHeight="1">
      <c r="A29" s="27" t="s">
        <v>6</v>
      </c>
      <c r="B29" s="27"/>
      <c r="C29" s="27" t="s">
        <v>8</v>
      </c>
      <c r="D29" s="27"/>
      <c r="E29" s="27"/>
      <c r="F29" s="27" t="s">
        <v>5</v>
      </c>
      <c r="G29" s="27"/>
      <c r="H29" s="27"/>
      <c r="I29" s="27"/>
    </row>
    <row r="30" spans="1:9" s="7" customFormat="1" ht="26.25" customHeight="1">
      <c r="A30" s="26"/>
      <c r="B30" s="26"/>
      <c r="C30" s="25"/>
      <c r="D30" s="25"/>
      <c r="E30" s="25"/>
      <c r="F30" s="25"/>
      <c r="G30" s="25"/>
      <c r="H30" s="25"/>
      <c r="I30" s="25"/>
    </row>
    <row r="31" spans="1:9" s="7" customFormat="1" ht="23.25" customHeight="1">
      <c r="A31" s="26"/>
      <c r="B31" s="26"/>
      <c r="C31" s="25"/>
      <c r="D31" s="25"/>
      <c r="E31" s="25"/>
      <c r="F31" s="25"/>
      <c r="G31" s="25"/>
      <c r="H31" s="25"/>
      <c r="I31" s="25"/>
    </row>
    <row r="32" spans="1:9" s="7" customFormat="1" ht="24" customHeight="1">
      <c r="A32" s="26"/>
      <c r="B32" s="26"/>
      <c r="C32" s="25"/>
      <c r="D32" s="25"/>
      <c r="E32" s="25"/>
      <c r="F32" s="25"/>
      <c r="G32" s="25"/>
      <c r="H32" s="25"/>
      <c r="I32" s="25"/>
    </row>
    <row r="33" spans="1:9" s="7" customFormat="1" ht="24" customHeight="1">
      <c r="A33" s="26"/>
      <c r="B33" s="26"/>
      <c r="C33" s="25"/>
      <c r="D33" s="25"/>
      <c r="E33" s="25"/>
      <c r="F33" s="25"/>
      <c r="G33" s="25"/>
      <c r="H33" s="25"/>
      <c r="I33" s="25"/>
    </row>
    <row r="34" spans="1:9" s="7" customFormat="1" ht="36.75" customHeight="1">
      <c r="A34" s="26"/>
      <c r="B34" s="26"/>
      <c r="C34" s="25"/>
      <c r="D34" s="25"/>
      <c r="E34" s="25"/>
      <c r="F34" s="25"/>
      <c r="G34" s="25"/>
      <c r="H34" s="25"/>
      <c r="I34" s="25"/>
    </row>
    <row r="35" spans="1:9" s="7" customFormat="1" ht="24" customHeight="1">
      <c r="A35" s="26"/>
      <c r="B35" s="26"/>
      <c r="C35" s="25"/>
      <c r="D35" s="25"/>
      <c r="E35" s="25"/>
      <c r="F35" s="25"/>
      <c r="G35" s="25"/>
      <c r="H35" s="25"/>
      <c r="I35" s="25"/>
    </row>
    <row r="36" spans="1:9" s="7" customFormat="1" ht="16.5" customHeight="1">
      <c r="A36" s="26"/>
      <c r="B36" s="26"/>
      <c r="C36" s="25"/>
      <c r="D36" s="25"/>
      <c r="E36" s="25"/>
      <c r="F36" s="25"/>
      <c r="G36" s="25"/>
      <c r="H36" s="25"/>
      <c r="I36" s="25"/>
    </row>
    <row r="37" spans="1:9" s="7" customFormat="1" ht="18" customHeight="1">
      <c r="A37" s="26"/>
      <c r="B37" s="26"/>
      <c r="C37" s="25"/>
      <c r="D37" s="25"/>
      <c r="E37" s="25"/>
      <c r="F37" s="25"/>
      <c r="G37" s="25"/>
      <c r="H37" s="25"/>
      <c r="I37" s="25"/>
    </row>
    <row r="38" spans="1:9" s="7" customFormat="1" ht="24" customHeight="1">
      <c r="A38" s="26"/>
      <c r="B38" s="26"/>
      <c r="C38" s="25"/>
      <c r="D38" s="25"/>
      <c r="E38" s="25"/>
      <c r="F38" s="25"/>
      <c r="G38" s="25"/>
      <c r="H38" s="25"/>
      <c r="I38" s="25"/>
    </row>
    <row r="39" spans="1:9" s="7" customFormat="1" ht="18" customHeight="1">
      <c r="A39" s="26"/>
      <c r="B39" s="26"/>
      <c r="C39" s="25"/>
      <c r="D39" s="25"/>
      <c r="E39" s="25"/>
      <c r="F39" s="25"/>
      <c r="G39" s="25"/>
      <c r="H39" s="25"/>
      <c r="I39" s="25"/>
    </row>
    <row r="40" spans="1:9" s="7" customFormat="1" ht="18.75" customHeight="1">
      <c r="A40" s="26"/>
      <c r="B40" s="26"/>
      <c r="C40" s="25"/>
      <c r="D40" s="25"/>
      <c r="E40" s="25"/>
      <c r="F40" s="25"/>
      <c r="G40" s="25"/>
      <c r="H40" s="25"/>
      <c r="I40" s="25"/>
    </row>
    <row r="41" spans="1:9" s="7" customFormat="1" ht="17.25" customHeight="1">
      <c r="A41" s="26"/>
      <c r="B41" s="26"/>
      <c r="C41" s="25"/>
      <c r="D41" s="25"/>
      <c r="E41" s="25"/>
      <c r="F41" s="25"/>
      <c r="G41" s="25"/>
      <c r="H41" s="25"/>
      <c r="I41" s="25"/>
    </row>
    <row r="42" spans="6:9" ht="12.75">
      <c r="F42" s="2"/>
      <c r="G42" s="2"/>
      <c r="H42" s="2"/>
      <c r="I42" s="2"/>
    </row>
  </sheetData>
  <sheetProtection/>
  <mergeCells count="64">
    <mergeCell ref="A2:A3"/>
    <mergeCell ref="B2:H3"/>
    <mergeCell ref="C6:D6"/>
    <mergeCell ref="A7:A11"/>
    <mergeCell ref="B7:B11"/>
    <mergeCell ref="C7:D11"/>
    <mergeCell ref="E7:E11"/>
    <mergeCell ref="F7:F11"/>
    <mergeCell ref="G7:G11"/>
    <mergeCell ref="H7:H11"/>
    <mergeCell ref="I7:I11"/>
    <mergeCell ref="A13:I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9:B29"/>
    <mergeCell ref="C29:E29"/>
    <mergeCell ref="F29:I29"/>
    <mergeCell ref="A30:B30"/>
    <mergeCell ref="C30:E30"/>
    <mergeCell ref="F30:I30"/>
    <mergeCell ref="A31:B31"/>
    <mergeCell ref="C31:E31"/>
    <mergeCell ref="F31:I31"/>
    <mergeCell ref="A32:B32"/>
    <mergeCell ref="C32:E32"/>
    <mergeCell ref="F32:I32"/>
    <mergeCell ref="A33:B33"/>
    <mergeCell ref="C33:E33"/>
    <mergeCell ref="F33:I33"/>
    <mergeCell ref="A34:B34"/>
    <mergeCell ref="C34:E34"/>
    <mergeCell ref="F34:I34"/>
    <mergeCell ref="A35:B35"/>
    <mergeCell ref="C35:E35"/>
    <mergeCell ref="F35:I35"/>
    <mergeCell ref="A36:B36"/>
    <mergeCell ref="C36:E36"/>
    <mergeCell ref="F36:I36"/>
    <mergeCell ref="A37:B37"/>
    <mergeCell ref="C37:E37"/>
    <mergeCell ref="F37:I37"/>
    <mergeCell ref="A38:B38"/>
    <mergeCell ref="C38:E38"/>
    <mergeCell ref="F38:I38"/>
    <mergeCell ref="A39:B39"/>
    <mergeCell ref="C39:E39"/>
    <mergeCell ref="F39:I39"/>
    <mergeCell ref="A40:B40"/>
    <mergeCell ref="C40:E40"/>
    <mergeCell ref="F40:I40"/>
    <mergeCell ref="A41:B41"/>
    <mergeCell ref="C41:E41"/>
    <mergeCell ref="F41:I41"/>
  </mergeCells>
  <conditionalFormatting sqref="C16:C19 C22:C27">
    <cfRule type="cellIs" priority="3" dxfId="1" operator="lessThan" stopIfTrue="1">
      <formula>$D$16</formula>
    </cfRule>
    <cfRule type="cellIs" priority="4" dxfId="0" operator="greaterThanOrEqual" stopIfTrue="1">
      <formula>$D$16</formula>
    </cfRule>
  </conditionalFormatting>
  <conditionalFormatting sqref="C20:C21">
    <cfRule type="cellIs" priority="1" dxfId="1" operator="lessThan" stopIfTrue="1">
      <formula>$D$16</formula>
    </cfRule>
    <cfRule type="cellIs" priority="2" dxfId="0" operator="greaterThanOrEqual" stopIfTrue="1">
      <formula>$D$16</formula>
    </cfRule>
  </conditionalFormatting>
  <printOptions horizontalCentered="1" verticalCentered="1"/>
  <pageMargins left="0.3937007874015748" right="0.5905511811023623" top="0.7874015748031497" bottom="0.7874015748031497" header="0" footer="0"/>
  <pageSetup horizontalDpi="300" verticalDpi="300" orientation="portrait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42"/>
  <sheetViews>
    <sheetView showGridLines="0" view="pageBreakPreview" zoomScale="80" zoomScaleNormal="90" zoomScaleSheetLayoutView="80" zoomScalePageLayoutView="0" workbookViewId="0" topLeftCell="A8">
      <selection activeCell="C25" sqref="C25"/>
    </sheetView>
  </sheetViews>
  <sheetFormatPr defaultColWidth="11.421875" defaultRowHeight="12.75"/>
  <cols>
    <col min="1" max="1" width="15.28125" style="0" customWidth="1"/>
    <col min="2" max="2" width="17.140625" style="0" customWidth="1"/>
    <col min="3" max="4" width="13.28125" style="0" customWidth="1"/>
    <col min="5" max="5" width="15.28125" style="0" customWidth="1"/>
    <col min="6" max="6" width="14.28125" style="0" customWidth="1"/>
    <col min="7" max="7" width="12.140625" style="0" customWidth="1"/>
    <col min="8" max="8" width="16.57421875" style="0" customWidth="1"/>
    <col min="9" max="9" width="18.57421875" style="0" customWidth="1"/>
    <col min="10" max="11" width="9.00390625" style="0" customWidth="1"/>
  </cols>
  <sheetData>
    <row r="1" ht="13.5" thickBot="1"/>
    <row r="2" spans="1:9" ht="42.75" customHeight="1" thickBot="1">
      <c r="A2" s="29"/>
      <c r="B2" s="31" t="s">
        <v>16</v>
      </c>
      <c r="C2" s="32"/>
      <c r="D2" s="32"/>
      <c r="E2" s="32"/>
      <c r="F2" s="32"/>
      <c r="G2" s="32"/>
      <c r="H2" s="33"/>
      <c r="I2" s="17" t="s">
        <v>15</v>
      </c>
    </row>
    <row r="3" spans="1:9" ht="42.75" customHeight="1" thickBot="1">
      <c r="A3" s="30"/>
      <c r="B3" s="34"/>
      <c r="C3" s="35"/>
      <c r="D3" s="35"/>
      <c r="E3" s="35"/>
      <c r="F3" s="35"/>
      <c r="G3" s="35"/>
      <c r="H3" s="36"/>
      <c r="I3" s="8" t="s">
        <v>7</v>
      </c>
    </row>
    <row r="4" spans="1:9" ht="18" customHeight="1">
      <c r="A4" s="9"/>
      <c r="B4" s="10"/>
      <c r="C4" s="10"/>
      <c r="D4" s="10"/>
      <c r="E4" s="10"/>
      <c r="F4" s="10"/>
      <c r="G4" s="10"/>
      <c r="H4" s="10"/>
      <c r="I4" s="11"/>
    </row>
    <row r="6" spans="1:13" ht="45" customHeight="1">
      <c r="A6" s="13" t="s">
        <v>0</v>
      </c>
      <c r="B6" s="14" t="s">
        <v>1</v>
      </c>
      <c r="C6" s="46" t="s">
        <v>2</v>
      </c>
      <c r="D6" s="47"/>
      <c r="E6" s="16" t="s">
        <v>3</v>
      </c>
      <c r="F6" s="15" t="s">
        <v>11</v>
      </c>
      <c r="G6" s="13" t="s">
        <v>13</v>
      </c>
      <c r="H6" s="14" t="s">
        <v>12</v>
      </c>
      <c r="I6" s="13" t="s">
        <v>4</v>
      </c>
      <c r="J6" s="1"/>
      <c r="K6" s="1"/>
      <c r="L6" s="1"/>
      <c r="M6" s="1"/>
    </row>
    <row r="7" spans="1:13" ht="14.25" customHeight="1">
      <c r="A7" s="71" t="s">
        <v>20</v>
      </c>
      <c r="B7" s="80" t="s">
        <v>32</v>
      </c>
      <c r="C7" s="57" t="s">
        <v>33</v>
      </c>
      <c r="D7" s="63"/>
      <c r="E7" s="80" t="s">
        <v>34</v>
      </c>
      <c r="F7" s="48" t="s">
        <v>29</v>
      </c>
      <c r="G7" s="37">
        <v>0.9</v>
      </c>
      <c r="H7" s="54" t="s">
        <v>25</v>
      </c>
      <c r="I7" s="40" t="s">
        <v>35</v>
      </c>
      <c r="J7" s="1"/>
      <c r="K7" s="1"/>
      <c r="L7" s="1"/>
      <c r="M7" s="1"/>
    </row>
    <row r="8" spans="1:13" ht="39" customHeight="1">
      <c r="A8" s="78"/>
      <c r="B8" s="81"/>
      <c r="C8" s="64"/>
      <c r="D8" s="65"/>
      <c r="E8" s="81"/>
      <c r="F8" s="49"/>
      <c r="G8" s="38"/>
      <c r="H8" s="55"/>
      <c r="I8" s="41"/>
      <c r="J8" s="1"/>
      <c r="K8" s="1"/>
      <c r="L8" s="1"/>
      <c r="M8" s="1"/>
    </row>
    <row r="9" spans="1:13" ht="14.25" customHeight="1">
      <c r="A9" s="78"/>
      <c r="B9" s="81"/>
      <c r="C9" s="64"/>
      <c r="D9" s="65"/>
      <c r="E9" s="81"/>
      <c r="F9" s="49"/>
      <c r="G9" s="38"/>
      <c r="H9" s="55"/>
      <c r="I9" s="41"/>
      <c r="J9" s="1"/>
      <c r="K9" s="1"/>
      <c r="L9" s="1"/>
      <c r="M9" s="1"/>
    </row>
    <row r="10" spans="1:13" ht="9.75" customHeight="1">
      <c r="A10" s="78"/>
      <c r="B10" s="81"/>
      <c r="C10" s="64"/>
      <c r="D10" s="65"/>
      <c r="E10" s="81"/>
      <c r="F10" s="49"/>
      <c r="G10" s="38"/>
      <c r="H10" s="55"/>
      <c r="I10" s="41"/>
      <c r="J10" s="2"/>
      <c r="K10" s="2"/>
      <c r="L10" s="2"/>
      <c r="M10" s="2"/>
    </row>
    <row r="11" spans="1:13" ht="41.25" customHeight="1">
      <c r="A11" s="79"/>
      <c r="B11" s="82"/>
      <c r="C11" s="66"/>
      <c r="D11" s="67"/>
      <c r="E11" s="82"/>
      <c r="F11" s="50"/>
      <c r="G11" s="39"/>
      <c r="H11" s="56"/>
      <c r="I11" s="42"/>
      <c r="J11" s="2"/>
      <c r="K11" s="2"/>
      <c r="L11" s="2"/>
      <c r="M11" s="2"/>
    </row>
    <row r="12" ht="15.75" customHeight="1">
      <c r="B12" s="3"/>
    </row>
    <row r="13" spans="1:9" ht="22.5" customHeight="1">
      <c r="A13" s="51" t="str">
        <f>B7</f>
        <v>No. De Eventos academicos economicos politicos y sociales en el semestre</v>
      </c>
      <c r="B13" s="52"/>
      <c r="C13" s="52"/>
      <c r="D13" s="52"/>
      <c r="E13" s="52"/>
      <c r="F13" s="52"/>
      <c r="G13" s="52"/>
      <c r="H13" s="52"/>
      <c r="I13" s="53"/>
    </row>
    <row r="14" spans="1:9" ht="12.75">
      <c r="A14" s="18"/>
      <c r="B14" s="19"/>
      <c r="C14" s="19"/>
      <c r="D14" s="19"/>
      <c r="E14" s="19"/>
      <c r="F14" s="19"/>
      <c r="G14" s="19"/>
      <c r="H14" s="19"/>
      <c r="I14" s="20"/>
    </row>
    <row r="15" spans="1:9" ht="31.5" customHeight="1">
      <c r="A15" s="27" t="s">
        <v>10</v>
      </c>
      <c r="B15" s="27"/>
      <c r="C15" s="12" t="s">
        <v>9</v>
      </c>
      <c r="D15" s="12" t="s">
        <v>14</v>
      </c>
      <c r="E15" s="2"/>
      <c r="F15" s="2"/>
      <c r="G15" s="2"/>
      <c r="H15" s="2"/>
      <c r="I15" s="21"/>
    </row>
    <row r="16" spans="1:9" ht="19.5" customHeight="1">
      <c r="A16" s="28" t="s">
        <v>17</v>
      </c>
      <c r="B16" s="28"/>
      <c r="C16" s="4">
        <f>3/5</f>
        <v>0.6</v>
      </c>
      <c r="D16" s="5">
        <v>0.9</v>
      </c>
      <c r="E16" s="2"/>
      <c r="F16" s="2"/>
      <c r="G16" s="2"/>
      <c r="H16" s="2"/>
      <c r="I16" s="21"/>
    </row>
    <row r="17" spans="1:9" ht="19.5" customHeight="1">
      <c r="A17" s="28" t="s">
        <v>18</v>
      </c>
      <c r="B17" s="28"/>
      <c r="C17" s="4">
        <f>6/7</f>
        <v>0.8571428571428571</v>
      </c>
      <c r="D17" s="5">
        <v>0.9</v>
      </c>
      <c r="E17" s="2"/>
      <c r="F17" s="2"/>
      <c r="G17" s="2"/>
      <c r="H17" s="2"/>
      <c r="I17" s="21"/>
    </row>
    <row r="18" spans="1:9" ht="19.5" customHeight="1">
      <c r="A18" s="28" t="s">
        <v>59</v>
      </c>
      <c r="B18" s="28"/>
      <c r="C18" s="4">
        <f>9/10</f>
        <v>0.9</v>
      </c>
      <c r="D18" s="5">
        <v>0.9</v>
      </c>
      <c r="E18" s="2"/>
      <c r="F18" s="2"/>
      <c r="G18" s="2"/>
      <c r="H18" s="2"/>
      <c r="I18" s="21"/>
    </row>
    <row r="19" spans="1:9" ht="19.5" customHeight="1">
      <c r="A19" s="28" t="s">
        <v>60</v>
      </c>
      <c r="B19" s="28"/>
      <c r="C19" s="4">
        <f>10/10</f>
        <v>1</v>
      </c>
      <c r="D19" s="5">
        <v>0.9</v>
      </c>
      <c r="E19" s="2"/>
      <c r="F19" s="2"/>
      <c r="G19" s="2"/>
      <c r="H19" s="2"/>
      <c r="I19" s="21"/>
    </row>
    <row r="20" spans="1:9" ht="19.5" customHeight="1">
      <c r="A20" s="28" t="s">
        <v>62</v>
      </c>
      <c r="B20" s="28"/>
      <c r="C20" s="4">
        <f>4/5</f>
        <v>0.8</v>
      </c>
      <c r="D20" s="5">
        <v>0.9</v>
      </c>
      <c r="E20" s="2"/>
      <c r="F20" s="2"/>
      <c r="G20" s="2"/>
      <c r="H20" s="2"/>
      <c r="I20" s="21"/>
    </row>
    <row r="21" spans="1:9" ht="19.5" customHeight="1">
      <c r="A21" s="28" t="s">
        <v>63</v>
      </c>
      <c r="B21" s="28"/>
      <c r="C21" s="4">
        <f>4/5</f>
        <v>0.8</v>
      </c>
      <c r="D21" s="5">
        <v>0.9</v>
      </c>
      <c r="E21" s="6"/>
      <c r="F21" s="2"/>
      <c r="G21" s="2"/>
      <c r="H21" s="2"/>
      <c r="I21" s="21"/>
    </row>
    <row r="22" spans="1:9" ht="19.5" customHeight="1">
      <c r="A22" s="28" t="s">
        <v>65</v>
      </c>
      <c r="B22" s="28"/>
      <c r="C22" s="4">
        <f>4/4</f>
        <v>1</v>
      </c>
      <c r="D22" s="5">
        <v>0.9</v>
      </c>
      <c r="E22" s="6"/>
      <c r="F22" s="2"/>
      <c r="G22" s="2"/>
      <c r="H22" s="2"/>
      <c r="I22" s="21"/>
    </row>
    <row r="23" spans="1:9" ht="19.5" customHeight="1">
      <c r="A23" s="28" t="s">
        <v>66</v>
      </c>
      <c r="B23" s="28"/>
      <c r="C23" s="4">
        <f>4/4</f>
        <v>1</v>
      </c>
      <c r="D23" s="5">
        <v>0.9</v>
      </c>
      <c r="E23" s="6"/>
      <c r="F23" s="2"/>
      <c r="G23" s="2"/>
      <c r="H23" s="2"/>
      <c r="I23" s="21"/>
    </row>
    <row r="24" spans="1:9" ht="19.5" customHeight="1">
      <c r="A24" s="28" t="s">
        <v>67</v>
      </c>
      <c r="B24" s="28"/>
      <c r="C24" s="4">
        <f>4/4</f>
        <v>1</v>
      </c>
      <c r="D24" s="5">
        <v>0.9</v>
      </c>
      <c r="E24" s="6"/>
      <c r="F24" s="2"/>
      <c r="G24" s="2"/>
      <c r="H24" s="2"/>
      <c r="I24" s="21"/>
    </row>
    <row r="25" spans="1:9" ht="19.5" customHeight="1">
      <c r="A25" s="28" t="s">
        <v>68</v>
      </c>
      <c r="B25" s="28"/>
      <c r="C25" s="4">
        <f>5/5</f>
        <v>1</v>
      </c>
      <c r="D25" s="5">
        <v>0.9</v>
      </c>
      <c r="E25" s="6"/>
      <c r="F25" s="2"/>
      <c r="G25" s="2"/>
      <c r="H25" s="2"/>
      <c r="I25" s="21"/>
    </row>
    <row r="26" spans="1:9" ht="19.5" customHeight="1">
      <c r="A26" s="28"/>
      <c r="B26" s="28"/>
      <c r="C26" s="4"/>
      <c r="D26" s="5"/>
      <c r="E26" s="6"/>
      <c r="F26" s="2"/>
      <c r="G26" s="2"/>
      <c r="H26" s="2"/>
      <c r="I26" s="21"/>
    </row>
    <row r="27" spans="1:9" ht="19.5" customHeight="1">
      <c r="A27" s="28"/>
      <c r="B27" s="28"/>
      <c r="C27" s="4"/>
      <c r="D27" s="5"/>
      <c r="E27" s="6"/>
      <c r="F27" s="2"/>
      <c r="G27" s="2"/>
      <c r="H27" s="2"/>
      <c r="I27" s="21"/>
    </row>
    <row r="28" spans="1:9" ht="12.75">
      <c r="A28" s="22"/>
      <c r="B28" s="23"/>
      <c r="C28" s="23"/>
      <c r="D28" s="23"/>
      <c r="E28" s="23"/>
      <c r="F28" s="23"/>
      <c r="G28" s="23"/>
      <c r="H28" s="23"/>
      <c r="I28" s="24"/>
    </row>
    <row r="29" spans="1:9" ht="30" customHeight="1">
      <c r="A29" s="27" t="s">
        <v>6</v>
      </c>
      <c r="B29" s="27"/>
      <c r="C29" s="27" t="s">
        <v>8</v>
      </c>
      <c r="D29" s="27"/>
      <c r="E29" s="27"/>
      <c r="F29" s="27" t="s">
        <v>5</v>
      </c>
      <c r="G29" s="27"/>
      <c r="H29" s="27"/>
      <c r="I29" s="27"/>
    </row>
    <row r="30" spans="1:9" s="7" customFormat="1" ht="26.25" customHeight="1">
      <c r="A30" s="26"/>
      <c r="B30" s="26"/>
      <c r="C30" s="25"/>
      <c r="D30" s="25"/>
      <c r="E30" s="25"/>
      <c r="F30" s="25"/>
      <c r="G30" s="25"/>
      <c r="H30" s="25"/>
      <c r="I30" s="25"/>
    </row>
    <row r="31" spans="1:9" s="7" customFormat="1" ht="23.25" customHeight="1">
      <c r="A31" s="26"/>
      <c r="B31" s="26"/>
      <c r="C31" s="25"/>
      <c r="D31" s="25"/>
      <c r="E31" s="25"/>
      <c r="F31" s="25"/>
      <c r="G31" s="25"/>
      <c r="H31" s="25"/>
      <c r="I31" s="25"/>
    </row>
    <row r="32" spans="1:9" s="7" customFormat="1" ht="24" customHeight="1">
      <c r="A32" s="26"/>
      <c r="B32" s="26"/>
      <c r="C32" s="25"/>
      <c r="D32" s="25"/>
      <c r="E32" s="25"/>
      <c r="F32" s="25"/>
      <c r="G32" s="25"/>
      <c r="H32" s="25"/>
      <c r="I32" s="25"/>
    </row>
    <row r="33" spans="1:9" s="7" customFormat="1" ht="24" customHeight="1">
      <c r="A33" s="26"/>
      <c r="B33" s="26"/>
      <c r="C33" s="25"/>
      <c r="D33" s="25"/>
      <c r="E33" s="25"/>
      <c r="F33" s="25"/>
      <c r="G33" s="25"/>
      <c r="H33" s="25"/>
      <c r="I33" s="25"/>
    </row>
    <row r="34" spans="1:9" s="7" customFormat="1" ht="36.75" customHeight="1">
      <c r="A34" s="26"/>
      <c r="B34" s="26"/>
      <c r="C34" s="25"/>
      <c r="D34" s="25"/>
      <c r="E34" s="25"/>
      <c r="F34" s="25"/>
      <c r="G34" s="25"/>
      <c r="H34" s="25"/>
      <c r="I34" s="25"/>
    </row>
    <row r="35" spans="1:9" s="7" customFormat="1" ht="24" customHeight="1">
      <c r="A35" s="26"/>
      <c r="B35" s="26"/>
      <c r="C35" s="25"/>
      <c r="D35" s="25"/>
      <c r="E35" s="25"/>
      <c r="F35" s="25"/>
      <c r="G35" s="25"/>
      <c r="H35" s="25"/>
      <c r="I35" s="25"/>
    </row>
    <row r="36" spans="1:9" s="7" customFormat="1" ht="16.5" customHeight="1">
      <c r="A36" s="26"/>
      <c r="B36" s="26"/>
      <c r="C36" s="25"/>
      <c r="D36" s="25"/>
      <c r="E36" s="25"/>
      <c r="F36" s="25"/>
      <c r="G36" s="25"/>
      <c r="H36" s="25"/>
      <c r="I36" s="25"/>
    </row>
    <row r="37" spans="1:9" s="7" customFormat="1" ht="18" customHeight="1">
      <c r="A37" s="26"/>
      <c r="B37" s="26"/>
      <c r="C37" s="25"/>
      <c r="D37" s="25"/>
      <c r="E37" s="25"/>
      <c r="F37" s="25"/>
      <c r="G37" s="25"/>
      <c r="H37" s="25"/>
      <c r="I37" s="25"/>
    </row>
    <row r="38" spans="1:9" s="7" customFormat="1" ht="24" customHeight="1">
      <c r="A38" s="26"/>
      <c r="B38" s="26"/>
      <c r="C38" s="25"/>
      <c r="D38" s="25"/>
      <c r="E38" s="25"/>
      <c r="F38" s="25"/>
      <c r="G38" s="25"/>
      <c r="H38" s="25"/>
      <c r="I38" s="25"/>
    </row>
    <row r="39" spans="1:9" s="7" customFormat="1" ht="18" customHeight="1">
      <c r="A39" s="26"/>
      <c r="B39" s="26"/>
      <c r="C39" s="25"/>
      <c r="D39" s="25"/>
      <c r="E39" s="25"/>
      <c r="F39" s="25"/>
      <c r="G39" s="25"/>
      <c r="H39" s="25"/>
      <c r="I39" s="25"/>
    </row>
    <row r="40" spans="1:9" s="7" customFormat="1" ht="18.75" customHeight="1">
      <c r="A40" s="26"/>
      <c r="B40" s="26"/>
      <c r="C40" s="25"/>
      <c r="D40" s="25"/>
      <c r="E40" s="25"/>
      <c r="F40" s="25"/>
      <c r="G40" s="25"/>
      <c r="H40" s="25"/>
      <c r="I40" s="25"/>
    </row>
    <row r="41" spans="1:9" s="7" customFormat="1" ht="17.25" customHeight="1">
      <c r="A41" s="26"/>
      <c r="B41" s="26"/>
      <c r="C41" s="25"/>
      <c r="D41" s="25"/>
      <c r="E41" s="25"/>
      <c r="F41" s="25"/>
      <c r="G41" s="25"/>
      <c r="H41" s="25"/>
      <c r="I41" s="25"/>
    </row>
    <row r="42" spans="6:9" ht="12.75">
      <c r="F42" s="2"/>
      <c r="G42" s="2"/>
      <c r="H42" s="2"/>
      <c r="I42" s="2"/>
    </row>
  </sheetData>
  <sheetProtection/>
  <mergeCells count="64">
    <mergeCell ref="A2:A3"/>
    <mergeCell ref="B2:H3"/>
    <mergeCell ref="C6:D6"/>
    <mergeCell ref="A7:A11"/>
    <mergeCell ref="B7:B11"/>
    <mergeCell ref="C7:D11"/>
    <mergeCell ref="E7:E11"/>
    <mergeCell ref="F7:F11"/>
    <mergeCell ref="G7:G11"/>
    <mergeCell ref="H7:H11"/>
    <mergeCell ref="I7:I11"/>
    <mergeCell ref="A13:I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9:B29"/>
    <mergeCell ref="C29:E29"/>
    <mergeCell ref="F29:I29"/>
    <mergeCell ref="A30:B30"/>
    <mergeCell ref="C30:E30"/>
    <mergeCell ref="F30:I30"/>
    <mergeCell ref="A31:B31"/>
    <mergeCell ref="C31:E31"/>
    <mergeCell ref="F31:I31"/>
    <mergeCell ref="A32:B32"/>
    <mergeCell ref="C32:E32"/>
    <mergeCell ref="F32:I32"/>
    <mergeCell ref="A33:B33"/>
    <mergeCell ref="C33:E33"/>
    <mergeCell ref="F33:I33"/>
    <mergeCell ref="A34:B34"/>
    <mergeCell ref="C34:E34"/>
    <mergeCell ref="F34:I34"/>
    <mergeCell ref="A35:B35"/>
    <mergeCell ref="C35:E35"/>
    <mergeCell ref="F35:I35"/>
    <mergeCell ref="A36:B36"/>
    <mergeCell ref="C36:E36"/>
    <mergeCell ref="F36:I36"/>
    <mergeCell ref="A37:B37"/>
    <mergeCell ref="C37:E37"/>
    <mergeCell ref="F37:I37"/>
    <mergeCell ref="A38:B38"/>
    <mergeCell ref="C38:E38"/>
    <mergeCell ref="F38:I38"/>
    <mergeCell ref="A39:B39"/>
    <mergeCell ref="C39:E39"/>
    <mergeCell ref="F39:I39"/>
    <mergeCell ref="A40:B40"/>
    <mergeCell ref="C40:E40"/>
    <mergeCell ref="F40:I40"/>
    <mergeCell ref="A41:B41"/>
    <mergeCell ref="C41:E41"/>
    <mergeCell ref="F41:I41"/>
  </mergeCells>
  <conditionalFormatting sqref="C16:C19 C22:C27">
    <cfRule type="cellIs" priority="3" dxfId="1" operator="lessThan" stopIfTrue="1">
      <formula>$D$16</formula>
    </cfRule>
    <cfRule type="cellIs" priority="4" dxfId="0" operator="greaterThanOrEqual" stopIfTrue="1">
      <formula>$D$16</formula>
    </cfRule>
  </conditionalFormatting>
  <conditionalFormatting sqref="C20:C21">
    <cfRule type="cellIs" priority="1" dxfId="1" operator="lessThan" stopIfTrue="1">
      <formula>$D$16</formula>
    </cfRule>
    <cfRule type="cellIs" priority="2" dxfId="0" operator="greaterThanOrEqual" stopIfTrue="1">
      <formula>$D$16</formula>
    </cfRule>
  </conditionalFormatting>
  <printOptions horizontalCentered="1" verticalCentered="1"/>
  <pageMargins left="0.3937007874015748" right="0.5905511811023623" top="0.7874015748031497" bottom="0.7874015748031497" header="0" footer="0"/>
  <pageSetup horizontalDpi="300" verticalDpi="300" orientation="portrait" scale="6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42"/>
  <sheetViews>
    <sheetView showGridLines="0" tabSelected="1" view="pageBreakPreview" zoomScale="80" zoomScaleNormal="90" zoomScaleSheetLayoutView="80" zoomScalePageLayoutView="0" workbookViewId="0" topLeftCell="A7">
      <selection activeCell="C26" sqref="C26"/>
    </sheetView>
  </sheetViews>
  <sheetFormatPr defaultColWidth="11.421875" defaultRowHeight="12.75"/>
  <cols>
    <col min="1" max="1" width="15.28125" style="0" customWidth="1"/>
    <col min="2" max="2" width="17.140625" style="0" customWidth="1"/>
    <col min="3" max="4" width="13.28125" style="0" customWidth="1"/>
    <col min="5" max="5" width="16.57421875" style="0" customWidth="1"/>
    <col min="6" max="6" width="14.28125" style="0" customWidth="1"/>
    <col min="7" max="7" width="12.140625" style="0" customWidth="1"/>
    <col min="8" max="8" width="16.57421875" style="0" customWidth="1"/>
    <col min="9" max="9" width="18.57421875" style="0" customWidth="1"/>
    <col min="10" max="11" width="9.00390625" style="0" customWidth="1"/>
  </cols>
  <sheetData>
    <row r="1" ht="13.5" thickBot="1"/>
    <row r="2" spans="1:9" ht="42.75" customHeight="1" thickBot="1">
      <c r="A2" s="29"/>
      <c r="B2" s="31" t="s">
        <v>16</v>
      </c>
      <c r="C2" s="32"/>
      <c r="D2" s="32"/>
      <c r="E2" s="32"/>
      <c r="F2" s="32"/>
      <c r="G2" s="32"/>
      <c r="H2" s="33"/>
      <c r="I2" s="17" t="s">
        <v>15</v>
      </c>
    </row>
    <row r="3" spans="1:9" ht="42.75" customHeight="1" thickBot="1">
      <c r="A3" s="30"/>
      <c r="B3" s="34"/>
      <c r="C3" s="35"/>
      <c r="D3" s="35"/>
      <c r="E3" s="35"/>
      <c r="F3" s="35"/>
      <c r="G3" s="35"/>
      <c r="H3" s="36"/>
      <c r="I3" s="8" t="s">
        <v>7</v>
      </c>
    </row>
    <row r="4" spans="1:9" ht="18" customHeight="1">
      <c r="A4" s="9"/>
      <c r="B4" s="10"/>
      <c r="C4" s="10"/>
      <c r="D4" s="10"/>
      <c r="E4" s="10"/>
      <c r="F4" s="10"/>
      <c r="G4" s="10"/>
      <c r="H4" s="10"/>
      <c r="I4" s="11"/>
    </row>
    <row r="6" spans="1:13" ht="45" customHeight="1">
      <c r="A6" s="13" t="s">
        <v>0</v>
      </c>
      <c r="B6" s="14" t="s">
        <v>1</v>
      </c>
      <c r="C6" s="46" t="s">
        <v>2</v>
      </c>
      <c r="D6" s="47"/>
      <c r="E6" s="16" t="s">
        <v>3</v>
      </c>
      <c r="F6" s="15" t="s">
        <v>11</v>
      </c>
      <c r="G6" s="13" t="s">
        <v>13</v>
      </c>
      <c r="H6" s="14" t="s">
        <v>12</v>
      </c>
      <c r="I6" s="13" t="s">
        <v>4</v>
      </c>
      <c r="J6" s="1"/>
      <c r="K6" s="1"/>
      <c r="L6" s="1"/>
      <c r="M6" s="1"/>
    </row>
    <row r="7" spans="1:13" ht="14.25" customHeight="1">
      <c r="A7" s="48" t="s">
        <v>20</v>
      </c>
      <c r="B7" s="71" t="s">
        <v>41</v>
      </c>
      <c r="C7" s="57" t="s">
        <v>36</v>
      </c>
      <c r="D7" s="63"/>
      <c r="E7" s="48" t="s">
        <v>37</v>
      </c>
      <c r="F7" s="48" t="s">
        <v>38</v>
      </c>
      <c r="G7" s="37">
        <v>0.9</v>
      </c>
      <c r="H7" s="54" t="s">
        <v>39</v>
      </c>
      <c r="I7" s="40" t="s">
        <v>40</v>
      </c>
      <c r="J7" s="1"/>
      <c r="K7" s="1"/>
      <c r="L7" s="1"/>
      <c r="M7" s="1"/>
    </row>
    <row r="8" spans="1:13" ht="39" customHeight="1">
      <c r="A8" s="49"/>
      <c r="B8" s="44"/>
      <c r="C8" s="64"/>
      <c r="D8" s="65"/>
      <c r="E8" s="49"/>
      <c r="F8" s="49"/>
      <c r="G8" s="38"/>
      <c r="H8" s="55"/>
      <c r="I8" s="41"/>
      <c r="J8" s="1"/>
      <c r="K8" s="1"/>
      <c r="L8" s="1"/>
      <c r="M8" s="1"/>
    </row>
    <row r="9" spans="1:13" ht="14.25" customHeight="1">
      <c r="A9" s="49"/>
      <c r="B9" s="44"/>
      <c r="C9" s="64"/>
      <c r="D9" s="65"/>
      <c r="E9" s="49"/>
      <c r="F9" s="49"/>
      <c r="G9" s="38"/>
      <c r="H9" s="55"/>
      <c r="I9" s="41"/>
      <c r="J9" s="1"/>
      <c r="K9" s="1"/>
      <c r="L9" s="1"/>
      <c r="M9" s="1"/>
    </row>
    <row r="10" spans="1:13" ht="9.75" customHeight="1">
      <c r="A10" s="49"/>
      <c r="B10" s="44"/>
      <c r="C10" s="64"/>
      <c r="D10" s="65"/>
      <c r="E10" s="49"/>
      <c r="F10" s="49"/>
      <c r="G10" s="38"/>
      <c r="H10" s="55"/>
      <c r="I10" s="41"/>
      <c r="J10" s="2"/>
      <c r="K10" s="2"/>
      <c r="L10" s="2"/>
      <c r="M10" s="2"/>
    </row>
    <row r="11" spans="1:13" ht="32.25" customHeight="1">
      <c r="A11" s="50"/>
      <c r="B11" s="45"/>
      <c r="C11" s="66"/>
      <c r="D11" s="67"/>
      <c r="E11" s="50"/>
      <c r="F11" s="50"/>
      <c r="G11" s="39"/>
      <c r="H11" s="56"/>
      <c r="I11" s="42"/>
      <c r="J11" s="2"/>
      <c r="K11" s="2"/>
      <c r="L11" s="2"/>
      <c r="M11" s="2"/>
    </row>
    <row r="12" ht="15.75" customHeight="1">
      <c r="B12" s="3"/>
    </row>
    <row r="13" spans="1:9" ht="22.5" customHeight="1">
      <c r="A13" s="51" t="str">
        <f>B7</f>
        <v>No. Jornada de atencion integral  </v>
      </c>
      <c r="B13" s="52"/>
      <c r="C13" s="52"/>
      <c r="D13" s="52"/>
      <c r="E13" s="52"/>
      <c r="F13" s="52"/>
      <c r="G13" s="52"/>
      <c r="H13" s="52"/>
      <c r="I13" s="53"/>
    </row>
    <row r="15" spans="1:4" ht="31.5" customHeight="1">
      <c r="A15" s="27" t="s">
        <v>10</v>
      </c>
      <c r="B15" s="27"/>
      <c r="C15" s="12" t="s">
        <v>9</v>
      </c>
      <c r="D15" s="12" t="s">
        <v>14</v>
      </c>
    </row>
    <row r="16" spans="1:6" ht="19.5" customHeight="1">
      <c r="A16" s="28" t="s">
        <v>17</v>
      </c>
      <c r="B16" s="28"/>
      <c r="C16" s="4">
        <f>(6/5)</f>
        <v>1.2</v>
      </c>
      <c r="D16" s="5">
        <v>0.9</v>
      </c>
      <c r="E16" s="2"/>
      <c r="F16" s="2"/>
    </row>
    <row r="17" spans="1:6" ht="19.5" customHeight="1">
      <c r="A17" s="28" t="s">
        <v>18</v>
      </c>
      <c r="B17" s="28"/>
      <c r="C17" s="4">
        <f>3/3</f>
        <v>1</v>
      </c>
      <c r="D17" s="5">
        <v>0.9</v>
      </c>
      <c r="E17" s="2"/>
      <c r="F17" s="2"/>
    </row>
    <row r="18" spans="1:6" ht="19.5" customHeight="1">
      <c r="A18" s="28" t="s">
        <v>59</v>
      </c>
      <c r="B18" s="28"/>
      <c r="C18" s="4">
        <f>3/4</f>
        <v>0.75</v>
      </c>
      <c r="D18" s="5">
        <v>0.9</v>
      </c>
      <c r="E18" s="2"/>
      <c r="F18" s="2"/>
    </row>
    <row r="19" spans="1:6" ht="19.5" customHeight="1">
      <c r="A19" s="28" t="s">
        <v>60</v>
      </c>
      <c r="B19" s="28"/>
      <c r="C19" s="4">
        <f>3/4</f>
        <v>0.75</v>
      </c>
      <c r="D19" s="5">
        <v>0.9</v>
      </c>
      <c r="E19" s="2"/>
      <c r="F19" s="2"/>
    </row>
    <row r="20" spans="1:6" ht="19.5" customHeight="1">
      <c r="A20" s="28" t="s">
        <v>62</v>
      </c>
      <c r="B20" s="28"/>
      <c r="C20" s="4">
        <f>2/2</f>
        <v>1</v>
      </c>
      <c r="D20" s="5">
        <v>0.9</v>
      </c>
      <c r="E20" s="2"/>
      <c r="F20" s="2"/>
    </row>
    <row r="21" spans="1:6" ht="19.5" customHeight="1">
      <c r="A21" s="28" t="s">
        <v>63</v>
      </c>
      <c r="B21" s="28"/>
      <c r="C21" s="4">
        <f>14/6</f>
        <v>2.3333333333333335</v>
      </c>
      <c r="D21" s="5">
        <v>0.9</v>
      </c>
      <c r="E21" s="6"/>
      <c r="F21" s="2"/>
    </row>
    <row r="22" spans="1:6" ht="19.5" customHeight="1">
      <c r="A22" s="28" t="s">
        <v>65</v>
      </c>
      <c r="B22" s="28"/>
      <c r="C22" s="4">
        <f>9/10</f>
        <v>0.9</v>
      </c>
      <c r="D22" s="5">
        <v>0.9</v>
      </c>
      <c r="E22" s="6"/>
      <c r="F22" s="2"/>
    </row>
    <row r="23" spans="1:6" ht="19.5" customHeight="1">
      <c r="A23" s="28" t="s">
        <v>66</v>
      </c>
      <c r="B23" s="28"/>
      <c r="C23" s="4">
        <f>10/10</f>
        <v>1</v>
      </c>
      <c r="D23" s="5">
        <v>0.9</v>
      </c>
      <c r="E23" s="6"/>
      <c r="F23" s="2"/>
    </row>
    <row r="24" spans="1:6" ht="19.5" customHeight="1">
      <c r="A24" s="28" t="s">
        <v>67</v>
      </c>
      <c r="B24" s="28"/>
      <c r="C24" s="4">
        <f>12/12</f>
        <v>1</v>
      </c>
      <c r="D24" s="5">
        <v>0.9</v>
      </c>
      <c r="E24" s="6"/>
      <c r="F24" s="2"/>
    </row>
    <row r="25" spans="1:6" ht="19.5" customHeight="1">
      <c r="A25" s="28" t="s">
        <v>68</v>
      </c>
      <c r="B25" s="28"/>
      <c r="C25" s="4">
        <f>9/9</f>
        <v>1</v>
      </c>
      <c r="D25" s="5">
        <v>0.9</v>
      </c>
      <c r="E25" s="6"/>
      <c r="F25" s="2"/>
    </row>
    <row r="26" spans="1:6" ht="19.5" customHeight="1">
      <c r="A26" s="28"/>
      <c r="B26" s="28"/>
      <c r="C26" s="4"/>
      <c r="D26" s="5"/>
      <c r="E26" s="6"/>
      <c r="F26" s="2"/>
    </row>
    <row r="27" spans="1:6" ht="19.5" customHeight="1">
      <c r="A27" s="28"/>
      <c r="B27" s="28"/>
      <c r="C27" s="4"/>
      <c r="D27" s="5"/>
      <c r="E27" s="6"/>
      <c r="F27" s="2"/>
    </row>
    <row r="29" spans="1:9" ht="30" customHeight="1">
      <c r="A29" s="27" t="s">
        <v>6</v>
      </c>
      <c r="B29" s="27"/>
      <c r="C29" s="27" t="s">
        <v>8</v>
      </c>
      <c r="D29" s="27"/>
      <c r="E29" s="27"/>
      <c r="F29" s="27" t="s">
        <v>5</v>
      </c>
      <c r="G29" s="27"/>
      <c r="H29" s="27"/>
      <c r="I29" s="27"/>
    </row>
    <row r="30" spans="1:9" s="7" customFormat="1" ht="26.25" customHeight="1">
      <c r="A30" s="26"/>
      <c r="B30" s="26"/>
      <c r="C30" s="25"/>
      <c r="D30" s="25"/>
      <c r="E30" s="25"/>
      <c r="F30" s="25"/>
      <c r="G30" s="25"/>
      <c r="H30" s="25"/>
      <c r="I30" s="25"/>
    </row>
    <row r="31" spans="1:9" s="7" customFormat="1" ht="27" customHeight="1">
      <c r="A31" s="26"/>
      <c r="B31" s="26"/>
      <c r="C31" s="25"/>
      <c r="D31" s="25"/>
      <c r="E31" s="25"/>
      <c r="F31" s="25"/>
      <c r="G31" s="25"/>
      <c r="H31" s="25"/>
      <c r="I31" s="25"/>
    </row>
    <row r="32" spans="1:9" s="7" customFormat="1" ht="24" customHeight="1">
      <c r="A32" s="26"/>
      <c r="B32" s="26"/>
      <c r="C32" s="25"/>
      <c r="D32" s="25"/>
      <c r="E32" s="25"/>
      <c r="F32" s="25"/>
      <c r="G32" s="25"/>
      <c r="H32" s="25"/>
      <c r="I32" s="25"/>
    </row>
    <row r="33" spans="1:9" s="7" customFormat="1" ht="24" customHeight="1">
      <c r="A33" s="26"/>
      <c r="B33" s="26"/>
      <c r="C33" s="25"/>
      <c r="D33" s="25"/>
      <c r="E33" s="25"/>
      <c r="F33" s="25"/>
      <c r="G33" s="25"/>
      <c r="H33" s="25"/>
      <c r="I33" s="25"/>
    </row>
    <row r="34" spans="1:9" s="7" customFormat="1" ht="36.75" customHeight="1">
      <c r="A34" s="26"/>
      <c r="B34" s="26"/>
      <c r="C34" s="25"/>
      <c r="D34" s="25"/>
      <c r="E34" s="25"/>
      <c r="F34" s="25"/>
      <c r="G34" s="25"/>
      <c r="H34" s="25"/>
      <c r="I34" s="25"/>
    </row>
    <row r="35" spans="1:9" s="7" customFormat="1" ht="24" customHeight="1">
      <c r="A35" s="26"/>
      <c r="B35" s="26"/>
      <c r="C35" s="25"/>
      <c r="D35" s="25"/>
      <c r="E35" s="25"/>
      <c r="F35" s="25"/>
      <c r="G35" s="25"/>
      <c r="H35" s="25"/>
      <c r="I35" s="25"/>
    </row>
    <row r="36" spans="1:9" s="7" customFormat="1" ht="16.5" customHeight="1">
      <c r="A36" s="26"/>
      <c r="B36" s="26"/>
      <c r="C36" s="25"/>
      <c r="D36" s="25"/>
      <c r="E36" s="25"/>
      <c r="F36" s="25"/>
      <c r="G36" s="25"/>
      <c r="H36" s="25"/>
      <c r="I36" s="25"/>
    </row>
    <row r="37" spans="1:9" s="7" customFormat="1" ht="18" customHeight="1">
      <c r="A37" s="26"/>
      <c r="B37" s="26"/>
      <c r="C37" s="25"/>
      <c r="D37" s="25"/>
      <c r="E37" s="25"/>
      <c r="F37" s="25"/>
      <c r="G37" s="25"/>
      <c r="H37" s="25"/>
      <c r="I37" s="25"/>
    </row>
    <row r="38" spans="1:9" s="7" customFormat="1" ht="24" customHeight="1">
      <c r="A38" s="26"/>
      <c r="B38" s="26"/>
      <c r="C38" s="25"/>
      <c r="D38" s="25"/>
      <c r="E38" s="25"/>
      <c r="F38" s="25"/>
      <c r="G38" s="25"/>
      <c r="H38" s="25"/>
      <c r="I38" s="25"/>
    </row>
    <row r="39" spans="1:9" s="7" customFormat="1" ht="18" customHeight="1">
      <c r="A39" s="26"/>
      <c r="B39" s="26"/>
      <c r="C39" s="25"/>
      <c r="D39" s="25"/>
      <c r="E39" s="25"/>
      <c r="F39" s="25"/>
      <c r="G39" s="25"/>
      <c r="H39" s="25"/>
      <c r="I39" s="25"/>
    </row>
    <row r="40" spans="1:9" s="7" customFormat="1" ht="18.75" customHeight="1">
      <c r="A40" s="26"/>
      <c r="B40" s="26"/>
      <c r="C40" s="25"/>
      <c r="D40" s="25"/>
      <c r="E40" s="25"/>
      <c r="F40" s="25"/>
      <c r="G40" s="25"/>
      <c r="H40" s="25"/>
      <c r="I40" s="25"/>
    </row>
    <row r="41" spans="1:9" s="7" customFormat="1" ht="17.25" customHeight="1">
      <c r="A41" s="26"/>
      <c r="B41" s="26"/>
      <c r="C41" s="25"/>
      <c r="D41" s="25"/>
      <c r="E41" s="25"/>
      <c r="F41" s="25"/>
      <c r="G41" s="25"/>
      <c r="H41" s="25"/>
      <c r="I41" s="25"/>
    </row>
    <row r="42" spans="6:9" ht="12.75">
      <c r="F42" s="2"/>
      <c r="G42" s="2"/>
      <c r="H42" s="2"/>
      <c r="I42" s="2"/>
    </row>
  </sheetData>
  <sheetProtection/>
  <mergeCells count="64">
    <mergeCell ref="A2:A3"/>
    <mergeCell ref="B2:H3"/>
    <mergeCell ref="C6:D6"/>
    <mergeCell ref="A7:A11"/>
    <mergeCell ref="B7:B11"/>
    <mergeCell ref="C7:D11"/>
    <mergeCell ref="E7:E11"/>
    <mergeCell ref="F7:F11"/>
    <mergeCell ref="G7:G11"/>
    <mergeCell ref="H7:H11"/>
    <mergeCell ref="I7:I11"/>
    <mergeCell ref="A13:I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9:B29"/>
    <mergeCell ref="C29:E29"/>
    <mergeCell ref="F29:I29"/>
    <mergeCell ref="A30:B30"/>
    <mergeCell ref="C30:E30"/>
    <mergeCell ref="F30:I30"/>
    <mergeCell ref="A31:B31"/>
    <mergeCell ref="C31:E31"/>
    <mergeCell ref="F31:I31"/>
    <mergeCell ref="A32:B32"/>
    <mergeCell ref="C32:E32"/>
    <mergeCell ref="F32:I32"/>
    <mergeCell ref="A33:B33"/>
    <mergeCell ref="C33:E33"/>
    <mergeCell ref="F33:I33"/>
    <mergeCell ref="A34:B34"/>
    <mergeCell ref="C34:E34"/>
    <mergeCell ref="F34:I34"/>
    <mergeCell ref="A35:B35"/>
    <mergeCell ref="C35:E35"/>
    <mergeCell ref="F35:I35"/>
    <mergeCell ref="A36:B36"/>
    <mergeCell ref="C36:E36"/>
    <mergeCell ref="F36:I36"/>
    <mergeCell ref="A37:B37"/>
    <mergeCell ref="C37:E37"/>
    <mergeCell ref="F37:I37"/>
    <mergeCell ref="A38:B38"/>
    <mergeCell ref="C38:E38"/>
    <mergeCell ref="F38:I38"/>
    <mergeCell ref="A39:B39"/>
    <mergeCell ref="C39:E39"/>
    <mergeCell ref="F39:I39"/>
    <mergeCell ref="A40:B40"/>
    <mergeCell ref="C40:E40"/>
    <mergeCell ref="F40:I40"/>
    <mergeCell ref="A41:B41"/>
    <mergeCell ref="C41:E41"/>
    <mergeCell ref="F41:I41"/>
  </mergeCells>
  <conditionalFormatting sqref="C16:C19 C22:C27">
    <cfRule type="cellIs" priority="3" dxfId="1" operator="lessThan" stopIfTrue="1">
      <formula>$D$16</formula>
    </cfRule>
    <cfRule type="cellIs" priority="4" dxfId="0" operator="greaterThanOrEqual" stopIfTrue="1">
      <formula>$D$16</formula>
    </cfRule>
  </conditionalFormatting>
  <conditionalFormatting sqref="C20:C21">
    <cfRule type="cellIs" priority="1" dxfId="1" operator="lessThan" stopIfTrue="1">
      <formula>$D$16</formula>
    </cfRule>
    <cfRule type="cellIs" priority="2" dxfId="0" operator="greaterThanOrEqual" stopIfTrue="1">
      <formula>$D$16</formula>
    </cfRule>
  </conditionalFormatting>
  <printOptions horizontalCentered="1" verticalCentered="1"/>
  <pageMargins left="0.3937007874015748" right="0.5905511811023623" top="0.7874015748031497" bottom="0.7874015748031497" header="0" footer="0"/>
  <pageSetup horizontalDpi="300" verticalDpi="300" orientation="portrait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Mirian Esther Sierra Hernandez</dc:creator>
  <cp:keywords/>
  <dc:description/>
  <cp:lastModifiedBy>Carlos A. Camacho Serge</cp:lastModifiedBy>
  <cp:lastPrinted>2011-04-28T13:46:48Z</cp:lastPrinted>
  <dcterms:created xsi:type="dcterms:W3CDTF">2006-11-20T22:48:49Z</dcterms:created>
  <dcterms:modified xsi:type="dcterms:W3CDTF">2014-02-05T00:20:53Z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